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pr-my.sharepoint.com/personal/francesco_zammori_unipr_it/Documents/Materiale Didattico/Corsi Miei/GIA/Corso 22_23/Data Warehouse/"/>
    </mc:Choice>
  </mc:AlternateContent>
  <xr:revisionPtr revIDLastSave="0" documentId="13_ncr:40019_{0F702B42-8AED-4C1F-A134-85DC2CC30888}" xr6:coauthVersionLast="47" xr6:coauthVersionMax="47" xr10:uidLastSave="{00000000-0000-0000-0000-000000000000}"/>
  <bookViews>
    <workbookView xWindow="-110" yWindow="-110" windowWidth="19420" windowHeight="10300" activeTab="1"/>
  </bookViews>
  <sheets>
    <sheet name="Foglio3" sheetId="7" r:id="rId1"/>
    <sheet name="TABELLONE" sheetId="2" r:id="rId2"/>
    <sheet name="Foglio2" sheetId="6" r:id="rId3"/>
  </sheet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2" l="1"/>
  <c r="AI31" i="2"/>
  <c r="AM25" i="2"/>
  <c r="AL25" i="2"/>
  <c r="AK25" i="2"/>
  <c r="AJ25" i="2"/>
  <c r="AI25" i="2"/>
  <c r="AM24" i="2"/>
  <c r="AL24" i="2"/>
  <c r="AK24" i="2"/>
  <c r="AJ24" i="2"/>
  <c r="AI24" i="2"/>
  <c r="AM23" i="2"/>
  <c r="AL23" i="2"/>
  <c r="AK23" i="2"/>
  <c r="AJ23" i="2"/>
  <c r="AI23" i="2"/>
  <c r="AM22" i="2"/>
  <c r="AL22" i="2"/>
  <c r="AK22" i="2"/>
  <c r="AJ22" i="2"/>
  <c r="AJ31" i="2" s="1"/>
  <c r="AI22" i="2"/>
  <c r="AM21" i="2"/>
  <c r="AM31" i="2" s="1"/>
  <c r="AL21" i="2"/>
  <c r="AL31" i="2" s="1"/>
  <c r="AK21" i="2"/>
  <c r="AK31" i="2" s="1"/>
  <c r="AJ21" i="2"/>
  <c r="AI21" i="2"/>
  <c r="AM17" i="2"/>
  <c r="AL17" i="2"/>
  <c r="AK17" i="2"/>
  <c r="AJ17" i="2"/>
  <c r="AI17" i="2"/>
  <c r="AM16" i="2"/>
  <c r="AL16" i="2"/>
  <c r="AK16" i="2"/>
  <c r="AJ16" i="2"/>
  <c r="AI16" i="2"/>
  <c r="AM15" i="2"/>
  <c r="AL15" i="2"/>
  <c r="AK15" i="2"/>
  <c r="AJ15" i="2"/>
  <c r="AI15" i="2"/>
  <c r="AM14" i="2"/>
  <c r="AL14" i="2"/>
  <c r="AL30" i="2" s="1"/>
  <c r="AK14" i="2"/>
  <c r="AJ14" i="2"/>
  <c r="AI14" i="2"/>
  <c r="AM13" i="2"/>
  <c r="AM30" i="2" s="1"/>
  <c r="AL13" i="2"/>
  <c r="AK13" i="2"/>
  <c r="AK30" i="2" s="1"/>
  <c r="AJ13" i="2"/>
  <c r="AJ30" i="2" s="1"/>
  <c r="AI13" i="2"/>
  <c r="AI30" i="2" s="1"/>
  <c r="AM6" i="2"/>
  <c r="AL6" i="2"/>
  <c r="AK6" i="2"/>
  <c r="AJ6" i="2"/>
  <c r="AI6" i="2"/>
  <c r="AM5" i="2"/>
  <c r="AL5" i="2"/>
  <c r="AK5" i="2"/>
  <c r="AJ5" i="2"/>
  <c r="AI5" i="2"/>
  <c r="AA31" i="2"/>
  <c r="Y31" i="2"/>
  <c r="AC25" i="2"/>
  <c r="AB25" i="2"/>
  <c r="AA25" i="2"/>
  <c r="Z25" i="2"/>
  <c r="AA85" i="2" s="1" a="1"/>
  <c r="AA85" i="2" s="1"/>
  <c r="AC24" i="2"/>
  <c r="AB24" i="2"/>
  <c r="AA24" i="2"/>
  <c r="Z24" i="2"/>
  <c r="AC23" i="2"/>
  <c r="AB23" i="2"/>
  <c r="AA23" i="2"/>
  <c r="Z23" i="2"/>
  <c r="AC22" i="2"/>
  <c r="AB22" i="2"/>
  <c r="AA22" i="2"/>
  <c r="Z22" i="2"/>
  <c r="AC21" i="2"/>
  <c r="AC31" i="2" s="1"/>
  <c r="AB21" i="2"/>
  <c r="AB31" i="2" s="1"/>
  <c r="AA21" i="2"/>
  <c r="Z21" i="2"/>
  <c r="Z31" i="2" s="1"/>
  <c r="Y25" i="2"/>
  <c r="Y24" i="2"/>
  <c r="Y23" i="2"/>
  <c r="Y22" i="2"/>
  <c r="Y21" i="2"/>
  <c r="AC17" i="2"/>
  <c r="AB17" i="2"/>
  <c r="AA17" i="2"/>
  <c r="Z17" i="2"/>
  <c r="Y17" i="2"/>
  <c r="AC16" i="2"/>
  <c r="AB16" i="2"/>
  <c r="Z16" i="2"/>
  <c r="Y16" i="2"/>
  <c r="AC15" i="2"/>
  <c r="AB15" i="2"/>
  <c r="AA15" i="2"/>
  <c r="Z15" i="2"/>
  <c r="Y15" i="2"/>
  <c r="AA60" i="2" s="1" a="1"/>
  <c r="AA60" i="2" s="1"/>
  <c r="AC14" i="2"/>
  <c r="AB14" i="2"/>
  <c r="AA14" i="2"/>
  <c r="Z14" i="2"/>
  <c r="Y14" i="2"/>
  <c r="AA50" i="2" s="1" a="1"/>
  <c r="AA50" i="2" s="1"/>
  <c r="AC13" i="2"/>
  <c r="AC30" i="2" s="1"/>
  <c r="AB13" i="2"/>
  <c r="AB30" i="2" s="1"/>
  <c r="AA13" i="2"/>
  <c r="Z13" i="2"/>
  <c r="Z30" i="2" s="1"/>
  <c r="Y13" i="2"/>
  <c r="AA40" i="2" s="1" a="1"/>
  <c r="AA40" i="2" s="1"/>
  <c r="AC6" i="2"/>
  <c r="AB6" i="2"/>
  <c r="AA6" i="2"/>
  <c r="Z6" i="2"/>
  <c r="Y6" i="2"/>
  <c r="AC5" i="2"/>
  <c r="AB5" i="2"/>
  <c r="AA5" i="2"/>
  <c r="Z5" i="2"/>
  <c r="Y5" i="2"/>
  <c r="Y30" i="2" l="1"/>
  <c r="AA30" i="2"/>
  <c r="AA70" i="2" a="1"/>
  <c r="AA7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<sst xmlns="http://schemas.openxmlformats.org/spreadsheetml/2006/main" count="348" uniqueCount="87">
  <si>
    <t>ID</t>
  </si>
  <si>
    <t>ID_ARTICOLO</t>
  </si>
  <si>
    <t>QUANTITA</t>
  </si>
  <si>
    <t>SCONTO</t>
  </si>
  <si>
    <t>ID_Cliente</t>
  </si>
  <si>
    <t>Città</t>
  </si>
  <si>
    <t>Regione</t>
  </si>
  <si>
    <t>Stato</t>
  </si>
  <si>
    <t>ID_Agente</t>
  </si>
  <si>
    <t>Codice_Area</t>
  </si>
  <si>
    <t>DATA</t>
  </si>
  <si>
    <t>Codice_Articolo</t>
  </si>
  <si>
    <t>Prezzo</t>
  </si>
  <si>
    <t>Tot</t>
  </si>
  <si>
    <t>Provv</t>
  </si>
  <si>
    <t>Carlozzi</t>
  </si>
  <si>
    <t>Roma</t>
  </si>
  <si>
    <t>Lazio</t>
  </si>
  <si>
    <t>Italia</t>
  </si>
  <si>
    <t>Bianchi</t>
  </si>
  <si>
    <t>Area 1</t>
  </si>
  <si>
    <t>A_1</t>
  </si>
  <si>
    <t>Rossi</t>
  </si>
  <si>
    <t>Area 2</t>
  </si>
  <si>
    <t>A_2</t>
  </si>
  <si>
    <t>A_3</t>
  </si>
  <si>
    <t>B_1</t>
  </si>
  <si>
    <t>Verdi</t>
  </si>
  <si>
    <t>Mengoni</t>
  </si>
  <si>
    <t>Perugia</t>
  </si>
  <si>
    <t>Umbria</t>
  </si>
  <si>
    <t>Menozzi</t>
  </si>
  <si>
    <t>Parma</t>
  </si>
  <si>
    <t>Emilia Romagna</t>
  </si>
  <si>
    <t>Caldaveri</t>
  </si>
  <si>
    <t>Firenze</t>
  </si>
  <si>
    <t>Toscana</t>
  </si>
  <si>
    <t>Bixel</t>
  </si>
  <si>
    <t>London</t>
  </si>
  <si>
    <t>Central</t>
  </si>
  <si>
    <t>UK</t>
  </si>
  <si>
    <t>Bruni</t>
  </si>
  <si>
    <t>Cognome Cliente</t>
  </si>
  <si>
    <t>Cognome Agente</t>
  </si>
  <si>
    <t>Totale complessivo</t>
  </si>
  <si>
    <t>(Tutto)</t>
  </si>
  <si>
    <t>Somma di QUANTITA</t>
  </si>
  <si>
    <t>PIVOT MANUALE 2D: NAZIONE -  PRODOTTO  --&gt; Q</t>
  </si>
  <si>
    <t>ITALIA</t>
  </si>
  <si>
    <t>PIVOT MANUALE 3D: CLIENTE - PRODOTTO - NAZIONE  --&gt; Q</t>
  </si>
  <si>
    <t>Verifica</t>
  </si>
  <si>
    <t xml:space="preserve">RAPPRESENTAZIONE TABELLARE </t>
  </si>
  <si>
    <t>COORDINATE</t>
  </si>
  <si>
    <t>Nazione</t>
  </si>
  <si>
    <t>Cliente</t>
  </si>
  <si>
    <t>Prodotto</t>
  </si>
  <si>
    <t>Metrica</t>
  </si>
  <si>
    <t>Q_TOT</t>
  </si>
  <si>
    <t>NAZIONI</t>
  </si>
  <si>
    <t>(Carlozzi, 1, Italia).Q</t>
  </si>
  <si>
    <t>= 25</t>
  </si>
  <si>
    <t>(*, 1, Italia).Q</t>
  </si>
  <si>
    <t xml:space="preserve">= </t>
  </si>
  <si>
    <t>(Carlozzi, *, Italia).Max(Q)</t>
  </si>
  <si>
    <t>(Carlozzi, {2,3,4}, Italia).Max(Q)</t>
  </si>
  <si>
    <t>=25</t>
  </si>
  <si>
    <t>SELECT Q_TOT</t>
  </si>
  <si>
    <t>FROM VENDITE</t>
  </si>
  <si>
    <t>WHERE Nazione = Uk AND Cliente = 'Bixel' AND Prodotto = 4</t>
  </si>
  <si>
    <t>(UK, Bixel, 4).Q</t>
  </si>
  <si>
    <t>(ITALIA,*,2).Q</t>
  </si>
  <si>
    <t>GROUP BY Nazione</t>
  </si>
  <si>
    <t>SELECT Nazione, Sum(Q_TOT)</t>
  </si>
  <si>
    <t>Tabelle delle dimensioni</t>
  </si>
  <si>
    <t>ID*</t>
  </si>
  <si>
    <t>Nome</t>
  </si>
  <si>
    <t>CLIENTI</t>
  </si>
  <si>
    <t>Protti</t>
  </si>
  <si>
    <t>P1</t>
  </si>
  <si>
    <t>P2</t>
  </si>
  <si>
    <t>P3</t>
  </si>
  <si>
    <t>P4</t>
  </si>
  <si>
    <t>P5</t>
  </si>
  <si>
    <t>Temporale</t>
  </si>
  <si>
    <t>Anno</t>
  </si>
  <si>
    <t>Mese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</si>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</sst>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€&quot;;\-#,##0.00\ &quot;€&quot;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15" fontId="1" fillId="0" borderId="1" xfId="1" applyNumberFormat="1" applyFont="1" applyFill="1" applyBorder="1" applyAlignment="1">
      <alignment horizontal="center" wrapText="1"/>
    </xf>
    <xf numFmtId="7" fontId="1" fillId="0" borderId="1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15" fontId="1" fillId="0" borderId="3" xfId="1" applyNumberFormat="1" applyFont="1" applyFill="1" applyBorder="1" applyAlignment="1">
      <alignment horizontal="center" wrapText="1"/>
    </xf>
    <xf numFmtId="7" fontId="1" fillId="0" borderId="3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pivotButton="1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5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0" xfId="0" pivotButton="1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Normale" xfId="0" builtinId="0"/>
    <cellStyle name="Normale_TABELLONE" xfId="1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1" formatCode="#,##0.00\ &quot;€&quot;;\-#,##0.00\ &quot;€&quot;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0" formatCode="d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esco Zammori" refreshedDate="44890.665779050927" createdVersion="1" refreshedVersion="8" recordCount="18" upgradeOnRefresh="1">
  <cacheSource type="worksheet">
    <worksheetSource name="Tabella1"/>
  </cacheSource>
  <cacheFields count="17">
    <cacheField name="ID" numFmtId="0">
      <sharedItems containsSemiMixedTypes="0" containsString="0" containsNumber="1" containsInteger="1" minValue="1" maxValue="13"/>
    </cacheField>
    <cacheField name="ID_Cliente" numFmtId="0">
      <sharedItems containsSemiMixedTypes="0" containsString="0" containsNumber="1" containsInteger="1" minValue="1" maxValue="5"/>
    </cacheField>
    <cacheField name="Cognome Cliente" numFmtId="0">
      <sharedItems count="5">
        <s v="Carlozzi"/>
        <s v="Mengoni"/>
        <s v="Menozzi"/>
        <s v="Caldaveri"/>
        <s v="Bixel"/>
      </sharedItems>
    </cacheField>
    <cacheField name="Città" numFmtId="0">
      <sharedItems/>
    </cacheField>
    <cacheField name="Regione" numFmtId="0">
      <sharedItems count="5">
        <s v="Lazio"/>
        <s v="Umbria"/>
        <s v="Emilia Romagna"/>
        <s v="Toscana"/>
        <s v="Central"/>
      </sharedItems>
    </cacheField>
    <cacheField name="Stato" numFmtId="0">
      <sharedItems count="2">
        <s v="Italia"/>
        <s v="UK"/>
      </sharedItems>
    </cacheField>
    <cacheField name="ID_Agente" numFmtId="0">
      <sharedItems containsSemiMixedTypes="0" containsString="0" containsNumber="1" containsInteger="1" minValue="1" maxValue="4"/>
    </cacheField>
    <cacheField name="Cognome Agente" numFmtId="0">
      <sharedItems/>
    </cacheField>
    <cacheField name="Codice_Area" numFmtId="0">
      <sharedItems/>
    </cacheField>
    <cacheField name="DATA" numFmtId="15">
      <sharedItems containsSemiMixedTypes="0" containsNonDate="0" containsDate="1" containsString="0" minDate="2017-11-01T00:00:00" maxDate="2017-11-14T00:00:00"/>
    </cacheField>
    <cacheField name="ID_ARTICOLO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Codice_Articolo" numFmtId="0">
      <sharedItems/>
    </cacheField>
    <cacheField name="QUANTITA" numFmtId="0">
      <sharedItems containsSemiMixedTypes="0" containsString="0" containsNumber="1" containsInteger="1" minValue="1" maxValue="10"/>
    </cacheField>
    <cacheField name="Prezzo" numFmtId="7">
      <sharedItems containsSemiMixedTypes="0" containsString="0" containsNumber="1" containsInteger="1" minValue="100" maxValue="1000"/>
    </cacheField>
    <cacheField name="SCONTO" numFmtId="0">
      <sharedItems containsSemiMixedTypes="0" containsString="0" containsNumber="1" minValue="0" maxValue="0.4"/>
    </cacheField>
    <cacheField name="Tot" numFmtId="7">
      <sharedItems containsSemiMixedTypes="0" containsString="0" containsNumber="1" minValue="400" maxValue="10000"/>
    </cacheField>
    <cacheField name="Provv" numFmtId="7">
      <sharedItems containsSemiMixedTypes="0" containsString="0" containsNumber="1" containsInteger="1" minValue="4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"/>
    <n v="1"/>
    <x v="0"/>
    <s v="Roma"/>
    <x v="0"/>
    <x v="0"/>
    <n v="1"/>
    <s v="Bianchi"/>
    <s v="Area 1"/>
    <d v="2017-11-01T00:00:00"/>
    <x v="0"/>
    <s v="A_1"/>
    <n v="10"/>
    <n v="100"/>
    <n v="0"/>
    <n v="1000"/>
    <n v="100"/>
  </r>
  <r>
    <n v="1"/>
    <n v="1"/>
    <x v="0"/>
    <s v="Roma"/>
    <x v="0"/>
    <x v="0"/>
    <n v="1"/>
    <s v="Bianchi"/>
    <s v="Area 1"/>
    <d v="2017-11-01T00:00:00"/>
    <x v="1"/>
    <s v="A_2"/>
    <n v="5"/>
    <n v="500"/>
    <n v="0.1"/>
    <n v="2249.9999962747097"/>
    <n v="225"/>
  </r>
  <r>
    <n v="2"/>
    <n v="1"/>
    <x v="0"/>
    <s v="Roma"/>
    <x v="0"/>
    <x v="0"/>
    <n v="2"/>
    <s v="Rossi"/>
    <s v="Area 2"/>
    <d v="2017-11-02T00:00:00"/>
    <x v="0"/>
    <s v="A_1"/>
    <n v="10"/>
    <n v="100"/>
    <n v="0.1"/>
    <n v="900"/>
    <n v="90"/>
  </r>
  <r>
    <n v="2"/>
    <n v="1"/>
    <x v="0"/>
    <s v="Roma"/>
    <x v="0"/>
    <x v="0"/>
    <n v="2"/>
    <s v="Rossi"/>
    <s v="Area 2"/>
    <d v="2017-11-02T00:00:00"/>
    <x v="1"/>
    <s v="A_2"/>
    <n v="5"/>
    <n v="500"/>
    <n v="0"/>
    <n v="2500"/>
    <n v="250"/>
  </r>
  <r>
    <n v="3"/>
    <n v="1"/>
    <x v="0"/>
    <s v="Roma"/>
    <x v="0"/>
    <x v="0"/>
    <n v="1"/>
    <s v="Bianchi"/>
    <s v="Area 1"/>
    <d v="2017-11-03T00:00:00"/>
    <x v="2"/>
    <s v="A_3"/>
    <n v="10"/>
    <n v="1000"/>
    <n v="0"/>
    <n v="10000"/>
    <n v="1000"/>
  </r>
  <r>
    <n v="3"/>
    <n v="1"/>
    <x v="0"/>
    <s v="Roma"/>
    <x v="0"/>
    <x v="0"/>
    <n v="1"/>
    <s v="Bianchi"/>
    <s v="Area 1"/>
    <d v="2017-11-03T00:00:00"/>
    <x v="3"/>
    <s v="A_3"/>
    <n v="5"/>
    <n v="200"/>
    <n v="0"/>
    <n v="1000"/>
    <n v="100"/>
  </r>
  <r>
    <n v="4"/>
    <n v="1"/>
    <x v="0"/>
    <s v="Roma"/>
    <x v="0"/>
    <x v="0"/>
    <n v="2"/>
    <s v="Rossi"/>
    <s v="Area 2"/>
    <d v="2017-11-04T00:00:00"/>
    <x v="4"/>
    <s v="B_1"/>
    <n v="10"/>
    <n v="300"/>
    <n v="0"/>
    <n v="3000"/>
    <n v="450"/>
  </r>
  <r>
    <n v="5"/>
    <n v="1"/>
    <x v="0"/>
    <s v="Roma"/>
    <x v="0"/>
    <x v="0"/>
    <n v="3"/>
    <s v="Verdi"/>
    <s v="Area 1"/>
    <d v="2017-11-05T00:00:00"/>
    <x v="0"/>
    <s v="A_1"/>
    <n v="5"/>
    <n v="100"/>
    <n v="0.2"/>
    <n v="400"/>
    <n v="40"/>
  </r>
  <r>
    <n v="6"/>
    <n v="1"/>
    <x v="0"/>
    <s v="Roma"/>
    <x v="0"/>
    <x v="0"/>
    <n v="2"/>
    <s v="Rossi"/>
    <s v="Area 2"/>
    <d v="2017-11-06T00:00:00"/>
    <x v="1"/>
    <s v="A_2"/>
    <n v="1"/>
    <n v="500"/>
    <n v="0"/>
    <n v="500"/>
    <n v="50"/>
  </r>
  <r>
    <n v="7"/>
    <n v="2"/>
    <x v="1"/>
    <s v="Perugia"/>
    <x v="1"/>
    <x v="0"/>
    <n v="2"/>
    <s v="Rossi"/>
    <s v="Area 2"/>
    <d v="2017-11-07T00:00:00"/>
    <x v="2"/>
    <s v="A_3"/>
    <n v="2"/>
    <n v="1000"/>
    <n v="0"/>
    <n v="2000"/>
    <n v="200"/>
  </r>
  <r>
    <n v="8"/>
    <n v="3"/>
    <x v="2"/>
    <s v="Parma"/>
    <x v="2"/>
    <x v="0"/>
    <n v="3"/>
    <s v="Verdi"/>
    <s v="Area 1"/>
    <d v="2017-11-08T00:00:00"/>
    <x v="3"/>
    <s v="A_3"/>
    <n v="3"/>
    <n v="200"/>
    <n v="0"/>
    <n v="600"/>
    <n v="90"/>
  </r>
  <r>
    <n v="9"/>
    <n v="3"/>
    <x v="2"/>
    <s v="Parma"/>
    <x v="2"/>
    <x v="0"/>
    <n v="3"/>
    <s v="Verdi"/>
    <s v="Area 1"/>
    <d v="2017-11-09T00:00:00"/>
    <x v="4"/>
    <s v="B_1"/>
    <n v="4"/>
    <n v="300"/>
    <n v="0"/>
    <n v="1200"/>
    <n v="120"/>
  </r>
  <r>
    <n v="9"/>
    <n v="3"/>
    <x v="2"/>
    <s v="Parma"/>
    <x v="2"/>
    <x v="0"/>
    <n v="3"/>
    <s v="Verdi"/>
    <s v="Area 1"/>
    <d v="2017-11-09T00:00:00"/>
    <x v="4"/>
    <s v="B_1"/>
    <n v="5"/>
    <n v="300"/>
    <n v="0"/>
    <n v="1500"/>
    <n v="150"/>
  </r>
  <r>
    <n v="10"/>
    <n v="4"/>
    <x v="3"/>
    <s v="Firenze"/>
    <x v="3"/>
    <x v="0"/>
    <n v="3"/>
    <s v="Verdi"/>
    <s v="Area 1"/>
    <d v="2017-11-10T00:00:00"/>
    <x v="3"/>
    <s v="A_3"/>
    <n v="6"/>
    <n v="200"/>
    <n v="0.3"/>
    <n v="840"/>
    <n v="84"/>
  </r>
  <r>
    <n v="11"/>
    <n v="5"/>
    <x v="4"/>
    <s v="London"/>
    <x v="4"/>
    <x v="1"/>
    <n v="3"/>
    <s v="Verdi"/>
    <s v="Area 1"/>
    <d v="2017-11-11T00:00:00"/>
    <x v="2"/>
    <s v="A_3"/>
    <n v="7"/>
    <n v="1000"/>
    <n v="0"/>
    <n v="7000"/>
    <n v="700"/>
  </r>
  <r>
    <n v="12"/>
    <n v="5"/>
    <x v="4"/>
    <s v="London"/>
    <x v="4"/>
    <x v="1"/>
    <n v="4"/>
    <s v="Bruni"/>
    <s v="Area 2"/>
    <d v="2017-11-12T00:00:00"/>
    <x v="1"/>
    <s v="A_2"/>
    <n v="8"/>
    <n v="500"/>
    <n v="0"/>
    <n v="4000"/>
    <n v="600"/>
  </r>
  <r>
    <n v="13"/>
    <n v="5"/>
    <x v="4"/>
    <s v="London"/>
    <x v="4"/>
    <x v="1"/>
    <n v="4"/>
    <s v="Bruni"/>
    <s v="Area 2"/>
    <d v="2017-11-13T00:00:00"/>
    <x v="0"/>
    <s v="A_1"/>
    <n v="9"/>
    <n v="100"/>
    <n v="0"/>
    <n v="900"/>
    <n v="135"/>
  </r>
  <r>
    <n v="13"/>
    <n v="5"/>
    <x v="4"/>
    <s v="London"/>
    <x v="4"/>
    <x v="1"/>
    <n v="4"/>
    <s v="Bruni"/>
    <s v="Area 2"/>
    <d v="2017-11-13T00:00:00"/>
    <x v="1"/>
    <s v="A_2"/>
    <n v="10"/>
    <n v="500"/>
    <n v="0.4"/>
    <n v="3000"/>
    <n v="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12" dataOnRows="1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compactData="0" gridDropZones="1">
  <location ref="A4:E7" firstHeaderRow="1" firstDataRow="2" firstDataCol="1" rowPageCount="2" colPageCount="1"/>
  <pivotFields count="1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6">
        <item x="4"/>
        <item x="3"/>
        <item x="0"/>
        <item x="1"/>
        <item x="2"/>
        <item t="default"/>
      </items>
    </pivotField>
    <pivotField compact="0" outline="0" showAll="0" includeNewItemsInFilter="1"/>
    <pivotField axis="axisPage" compact="0" outline="0" showAll="0" includeNewItemsInFilter="1">
      <items count="6">
        <item x="4"/>
        <item x="2"/>
        <item x="0"/>
        <item x="3"/>
        <item x="1"/>
        <item t="default"/>
      </items>
    </pivotField>
    <pivotField axis="axisPage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5" outline="0" showAll="0" includeNewItemsInFilter="1"/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howAll="0" includeNewItemsInFilter="1"/>
    <pivotField dataField="1" compact="0" outline="0" showAll="0" includeNewItemsInFilter="1"/>
    <pivotField compact="0" numFmtId="7" outline="0" showAll="0" includeNewItemsInFilter="1"/>
    <pivotField compact="0" outline="0" showAll="0" includeNewItemsInFilter="1"/>
    <pivotField compact="0" numFmtId="7" outline="0" showAll="0" includeNewItemsInFilter="1"/>
    <pivotField compact="0" numFmtId="7" outline="0" showAll="0" includeNewItemsInFilter="1"/>
  </pivotFields>
  <rowFields count="1">
    <field x="2"/>
  </rowFields>
  <rowItems count="2">
    <i>
      <x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pageFields count="2">
    <pageField fld="5" item="1" hier="-1"/>
    <pageField fld="4" hier="-1"/>
  </pageFields>
  <dataFields count="1">
    <dataField name="Somma di QUANTITA" fld="1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la1" displayName="Tabella1" ref="B2:R20" totalsRowShown="0" headerRowDxfId="10" dataDxfId="9" headerRowBorderDxfId="7" tableBorderDxfId="8" totalsRowBorderDxfId="6" headerRowCellStyle="Normale_TABELLONE" dataCellStyle="Normale_TABELLONE">
  <autoFilter ref="B2:R20"/>
  <tableColumns count="17">
    <tableColumn id="1" name="ID" dataDxfId="27" dataCellStyle="Normale_TABELLONE"/>
    <tableColumn id="2" name="ID_Cliente" dataDxfId="26" dataCellStyle="Normale_TABELLONE"/>
    <tableColumn id="3" name="Cognome Cliente" dataDxfId="25" dataCellStyle="Normale_TABELLONE"/>
    <tableColumn id="4" name="Città" dataDxfId="24" dataCellStyle="Normale_TABELLONE"/>
    <tableColumn id="5" name="Regione" dataDxfId="23" dataCellStyle="Normale_TABELLONE"/>
    <tableColumn id="6" name="Stato" dataDxfId="22" dataCellStyle="Normale_TABELLONE"/>
    <tableColumn id="7" name="ID_Agente" dataDxfId="21" dataCellStyle="Normale_TABELLONE"/>
    <tableColumn id="8" name="Cognome Agente" dataDxfId="20" dataCellStyle="Normale_TABELLONE"/>
    <tableColumn id="9" name="Codice_Area" dataDxfId="19" dataCellStyle="Normale_TABELLONE"/>
    <tableColumn id="10" name="DATA" dataDxfId="18" dataCellStyle="Normale_TABELLONE"/>
    <tableColumn id="11" name="ID_ARTICOLO" dataDxfId="17" dataCellStyle="Normale_TABELLONE"/>
    <tableColumn id="12" name="Codice_Articolo" dataDxfId="16" dataCellStyle="Normale_TABELLONE"/>
    <tableColumn id="13" name="QUANTITA" dataDxfId="15" dataCellStyle="Normale_TABELLONE"/>
    <tableColumn id="14" name="Prezzo" dataDxfId="14" dataCellStyle="Normale_TABELLONE"/>
    <tableColumn id="15" name="SCONTO" dataDxfId="13" dataCellStyle="Normale_TABELLONE"/>
    <tableColumn id="16" name="Tot" dataDxfId="12" dataCellStyle="Valuta"/>
    <tableColumn id="17" name="Provv" dataDxfId="11" dataCellStyle="Normale_TABELL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7" sqref="C17"/>
    </sheetView>
  </sheetViews>
  <sheetFormatPr defaultRowHeight="14.5" x14ac:dyDescent="0.35"/>
  <cols>
    <col min="1" max="1" width="18.54296875" bestFit="1" customWidth="1"/>
    <col min="2" max="4" width="14.36328125" bestFit="1" customWidth="1"/>
    <col min="5" max="7" width="16.7265625" bestFit="1" customWidth="1"/>
  </cols>
  <sheetData>
    <row r="1" spans="1:5" x14ac:dyDescent="0.35">
      <c r="A1" s="32" t="s">
        <v>7</v>
      </c>
      <c r="B1" s="33" t="s">
        <v>40</v>
      </c>
    </row>
    <row r="2" spans="1:5" x14ac:dyDescent="0.35">
      <c r="A2" s="32" t="s">
        <v>6</v>
      </c>
      <c r="B2" s="33" t="s">
        <v>45</v>
      </c>
    </row>
    <row r="4" spans="1:5" x14ac:dyDescent="0.35">
      <c r="A4" s="22" t="s">
        <v>46</v>
      </c>
      <c r="B4" s="22" t="s">
        <v>1</v>
      </c>
      <c r="C4" s="20"/>
      <c r="D4" s="20"/>
      <c r="E4" s="21"/>
    </row>
    <row r="5" spans="1:5" x14ac:dyDescent="0.35">
      <c r="A5" s="22" t="s">
        <v>42</v>
      </c>
      <c r="B5" s="19">
        <v>1</v>
      </c>
      <c r="C5" s="27">
        <v>2</v>
      </c>
      <c r="D5" s="27">
        <v>3</v>
      </c>
      <c r="E5" s="24" t="s">
        <v>44</v>
      </c>
    </row>
    <row r="6" spans="1:5" x14ac:dyDescent="0.35">
      <c r="A6" s="19" t="s">
        <v>37</v>
      </c>
      <c r="B6" s="28">
        <v>9</v>
      </c>
      <c r="C6" s="29">
        <v>18</v>
      </c>
      <c r="D6" s="29">
        <v>7</v>
      </c>
      <c r="E6" s="25">
        <v>34</v>
      </c>
    </row>
    <row r="7" spans="1:5" x14ac:dyDescent="0.35">
      <c r="A7" s="23" t="s">
        <v>44</v>
      </c>
      <c r="B7" s="30">
        <v>9</v>
      </c>
      <c r="C7" s="31">
        <v>18</v>
      </c>
      <c r="D7" s="31">
        <v>7</v>
      </c>
      <c r="E7" s="26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9"/>
  <sheetViews>
    <sheetView tabSelected="1" topLeftCell="AD53" workbookViewId="0">
      <selection activeCell="AQ62" sqref="AQ62"/>
    </sheetView>
  </sheetViews>
  <sheetFormatPr defaultColWidth="8.90625" defaultRowHeight="14.5" x14ac:dyDescent="0.35"/>
  <cols>
    <col min="1" max="1" width="4.08984375" style="2" customWidth="1"/>
    <col min="2" max="2" width="8.90625" style="2"/>
    <col min="3" max="3" width="13.81640625" style="2" customWidth="1"/>
    <col min="4" max="4" width="25.08984375" style="2" customWidth="1"/>
    <col min="5" max="5" width="13.1796875" style="2" customWidth="1"/>
    <col min="6" max="6" width="22" style="2" customWidth="1"/>
    <col min="7" max="7" width="12.1796875" style="2" customWidth="1"/>
    <col min="8" max="8" width="13.1796875" style="2" customWidth="1"/>
    <col min="9" max="9" width="16.90625" style="2" customWidth="1"/>
    <col min="10" max="10" width="17.08984375" style="2" customWidth="1"/>
    <col min="11" max="11" width="15.36328125" style="2" customWidth="1"/>
    <col min="12" max="12" width="17" style="2" customWidth="1"/>
    <col min="13" max="13" width="18.90625" style="2" customWidth="1"/>
    <col min="14" max="14" width="15.36328125" style="2" customWidth="1"/>
    <col min="15" max="15" width="11.1796875" style="2" customWidth="1"/>
    <col min="16" max="16" width="14.453125" style="2" customWidth="1"/>
    <col min="17" max="17" width="11.453125" style="2" customWidth="1"/>
    <col min="18" max="18" width="12.90625" style="2" customWidth="1"/>
    <col min="19" max="42" width="8.90625" style="2"/>
    <col min="43" max="43" width="17.453125" style="2" customWidth="1"/>
    <col min="44" max="16384" width="8.90625" style="2"/>
  </cols>
  <sheetData>
    <row r="1" spans="2:46" ht="20" customHeight="1" x14ac:dyDescent="0.35"/>
    <row r="2" spans="2:46" ht="20" customHeight="1" x14ac:dyDescent="0.35">
      <c r="B2" s="1" t="s">
        <v>0</v>
      </c>
      <c r="C2" s="1" t="s">
        <v>4</v>
      </c>
      <c r="D2" s="1" t="s">
        <v>42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43</v>
      </c>
      <c r="J2" s="1" t="s">
        <v>9</v>
      </c>
      <c r="K2" s="1" t="s">
        <v>10</v>
      </c>
      <c r="L2" s="1" t="s">
        <v>1</v>
      </c>
      <c r="M2" s="1" t="s">
        <v>11</v>
      </c>
      <c r="N2" s="1" t="s">
        <v>2</v>
      </c>
      <c r="O2" s="1" t="s">
        <v>12</v>
      </c>
      <c r="P2" s="1" t="s">
        <v>3</v>
      </c>
      <c r="Q2" s="1" t="s">
        <v>13</v>
      </c>
      <c r="R2" s="1" t="s">
        <v>14</v>
      </c>
      <c r="X2" s="11" t="s">
        <v>47</v>
      </c>
      <c r="Y2" s="12"/>
      <c r="Z2" s="12"/>
      <c r="AA2" s="12"/>
      <c r="AB2" s="12"/>
      <c r="AC2" s="12"/>
    </row>
    <row r="3" spans="2:46" ht="20" customHeight="1" x14ac:dyDescent="0.35">
      <c r="B3" s="3">
        <v>1</v>
      </c>
      <c r="C3" s="3">
        <v>1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1</v>
      </c>
      <c r="I3" s="3" t="s">
        <v>19</v>
      </c>
      <c r="J3" s="3" t="s">
        <v>20</v>
      </c>
      <c r="K3" s="4">
        <v>43040</v>
      </c>
      <c r="L3" s="3">
        <v>1</v>
      </c>
      <c r="M3" s="3" t="s">
        <v>21</v>
      </c>
      <c r="N3" s="3">
        <v>10</v>
      </c>
      <c r="O3" s="5">
        <v>100</v>
      </c>
      <c r="P3" s="3">
        <v>0</v>
      </c>
      <c r="Q3" s="5">
        <v>1000</v>
      </c>
      <c r="R3" s="5">
        <v>100</v>
      </c>
    </row>
    <row r="4" spans="2:46" ht="20" customHeight="1" x14ac:dyDescent="0.35">
      <c r="B4" s="3">
        <v>1</v>
      </c>
      <c r="C4" s="3">
        <v>1</v>
      </c>
      <c r="D4" s="3" t="s">
        <v>15</v>
      </c>
      <c r="E4" s="3" t="s">
        <v>16</v>
      </c>
      <c r="F4" s="3" t="s">
        <v>17</v>
      </c>
      <c r="G4" s="3" t="s">
        <v>18</v>
      </c>
      <c r="H4" s="3">
        <v>1</v>
      </c>
      <c r="I4" s="3" t="s">
        <v>19</v>
      </c>
      <c r="J4" s="3" t="s">
        <v>20</v>
      </c>
      <c r="K4" s="4">
        <v>43040</v>
      </c>
      <c r="L4" s="3">
        <v>2</v>
      </c>
      <c r="M4" s="3" t="s">
        <v>24</v>
      </c>
      <c r="N4" s="3">
        <v>5</v>
      </c>
      <c r="O4" s="5">
        <v>500</v>
      </c>
      <c r="P4" s="3">
        <v>0.1</v>
      </c>
      <c r="Q4" s="5">
        <v>2249.9999962747097</v>
      </c>
      <c r="R4" s="5">
        <v>225</v>
      </c>
      <c r="X4" s="14"/>
      <c r="Y4" s="15">
        <v>1</v>
      </c>
      <c r="Z4" s="15">
        <v>2</v>
      </c>
      <c r="AA4" s="15">
        <v>3</v>
      </c>
      <c r="AB4" s="15">
        <v>4</v>
      </c>
      <c r="AC4" s="15">
        <v>5</v>
      </c>
      <c r="AH4" s="14"/>
      <c r="AI4" s="15">
        <v>1</v>
      </c>
      <c r="AJ4" s="15">
        <v>2</v>
      </c>
      <c r="AK4" s="15">
        <v>3</v>
      </c>
      <c r="AL4" s="15">
        <v>4</v>
      </c>
      <c r="AM4" s="15">
        <v>5</v>
      </c>
    </row>
    <row r="5" spans="2:46" ht="20" customHeight="1" x14ac:dyDescent="0.35">
      <c r="B5" s="3">
        <v>2</v>
      </c>
      <c r="C5" s="3">
        <v>1</v>
      </c>
      <c r="D5" s="3" t="s">
        <v>15</v>
      </c>
      <c r="E5" s="3" t="s">
        <v>16</v>
      </c>
      <c r="F5" s="3" t="s">
        <v>17</v>
      </c>
      <c r="G5" s="3" t="s">
        <v>18</v>
      </c>
      <c r="H5" s="3">
        <v>2</v>
      </c>
      <c r="I5" s="3" t="s">
        <v>22</v>
      </c>
      <c r="J5" s="3" t="s">
        <v>23</v>
      </c>
      <c r="K5" s="4">
        <v>43041</v>
      </c>
      <c r="L5" s="3">
        <v>1</v>
      </c>
      <c r="M5" s="3" t="s">
        <v>21</v>
      </c>
      <c r="N5" s="3">
        <v>10</v>
      </c>
      <c r="O5" s="5">
        <v>100</v>
      </c>
      <c r="P5" s="3">
        <v>0.1</v>
      </c>
      <c r="Q5" s="5">
        <v>900</v>
      </c>
      <c r="R5" s="5">
        <v>90</v>
      </c>
      <c r="X5" s="15" t="s">
        <v>48</v>
      </c>
      <c r="Y5" s="13">
        <f>SUMIFS($N$3:$N$20,$G$3:$G$20,"=" &amp; $X5,$L$3:$L$20,"=" &amp;Y$4)</f>
        <v>25</v>
      </c>
      <c r="Z5" s="13">
        <f t="shared" ref="Z5:AC6" si="0">SUMIFS($N$3:$N$20,$G$3:$G$20,"=" &amp; $X5,$L$3:$L$20,"=" &amp;Z$4)</f>
        <v>11</v>
      </c>
      <c r="AA5" s="13">
        <f t="shared" si="0"/>
        <v>12</v>
      </c>
      <c r="AB5" s="13">
        <f t="shared" si="0"/>
        <v>14</v>
      </c>
      <c r="AC5" s="13">
        <f t="shared" si="0"/>
        <v>19</v>
      </c>
      <c r="AH5" s="15" t="s">
        <v>48</v>
      </c>
      <c r="AI5" s="13">
        <f>SUMIFS($N$3:$N$20,$G$3:$G$20,"=" &amp;$AH5,$L$3:$L$20,"="&amp;AI$4)</f>
        <v>25</v>
      </c>
      <c r="AJ5" s="13">
        <f t="shared" ref="AJ5:AM6" si="1">SUMIFS($N$3:$N$20,$G$3:$G$20,"=" &amp;$AH5,$L$3:$L$20,"="&amp;AJ$4)</f>
        <v>11</v>
      </c>
      <c r="AK5" s="13">
        <f t="shared" si="1"/>
        <v>12</v>
      </c>
      <c r="AL5" s="13">
        <f t="shared" si="1"/>
        <v>14</v>
      </c>
      <c r="AM5" s="13">
        <f t="shared" si="1"/>
        <v>19</v>
      </c>
    </row>
    <row r="6" spans="2:46" ht="20" customHeight="1" x14ac:dyDescent="0.35">
      <c r="B6" s="3">
        <v>2</v>
      </c>
      <c r="C6" s="3">
        <v>1</v>
      </c>
      <c r="D6" s="3" t="s">
        <v>15</v>
      </c>
      <c r="E6" s="3" t="s">
        <v>16</v>
      </c>
      <c r="F6" s="3" t="s">
        <v>17</v>
      </c>
      <c r="G6" s="3" t="s">
        <v>18</v>
      </c>
      <c r="H6" s="3">
        <v>2</v>
      </c>
      <c r="I6" s="3" t="s">
        <v>22</v>
      </c>
      <c r="J6" s="3" t="s">
        <v>23</v>
      </c>
      <c r="K6" s="4">
        <v>43041</v>
      </c>
      <c r="L6" s="3">
        <v>2</v>
      </c>
      <c r="M6" s="3" t="s">
        <v>24</v>
      </c>
      <c r="N6" s="3">
        <v>5</v>
      </c>
      <c r="O6" s="5">
        <v>500</v>
      </c>
      <c r="P6" s="3">
        <v>0</v>
      </c>
      <c r="Q6" s="5">
        <v>2500</v>
      </c>
      <c r="R6" s="5">
        <v>250</v>
      </c>
      <c r="X6" s="15" t="s">
        <v>40</v>
      </c>
      <c r="Y6" s="13">
        <f t="shared" ref="Y6:AC6" si="2">SUMIFS($N$3:$N$20,$G$3:$G$20,"=" &amp; $X6,$L$3:$L$20,"=" &amp;Y$4)</f>
        <v>9</v>
      </c>
      <c r="Z6" s="13">
        <f t="shared" si="0"/>
        <v>18</v>
      </c>
      <c r="AA6" s="13">
        <f t="shared" si="0"/>
        <v>7</v>
      </c>
      <c r="AB6" s="13">
        <f t="shared" si="0"/>
        <v>0</v>
      </c>
      <c r="AC6" s="13">
        <f t="shared" si="0"/>
        <v>0</v>
      </c>
      <c r="AH6" s="15" t="s">
        <v>40</v>
      </c>
      <c r="AI6" s="13">
        <f t="shared" ref="AI6:AM6" si="3">SUMIFS($N$3:$N$20,$G$3:$G$20,"=" &amp;$AH6,$L$3:$L$20,"="&amp;AI$4)</f>
        <v>9</v>
      </c>
      <c r="AJ6" s="13">
        <f t="shared" si="1"/>
        <v>18</v>
      </c>
      <c r="AK6" s="13">
        <f t="shared" si="1"/>
        <v>7</v>
      </c>
      <c r="AL6" s="13">
        <f t="shared" si="1"/>
        <v>0</v>
      </c>
      <c r="AM6" s="13">
        <f t="shared" si="1"/>
        <v>0</v>
      </c>
    </row>
    <row r="7" spans="2:46" ht="20" customHeight="1" x14ac:dyDescent="0.35">
      <c r="B7" s="3">
        <v>3</v>
      </c>
      <c r="C7" s="3">
        <v>1</v>
      </c>
      <c r="D7" s="3" t="s">
        <v>15</v>
      </c>
      <c r="E7" s="3" t="s">
        <v>16</v>
      </c>
      <c r="F7" s="3" t="s">
        <v>17</v>
      </c>
      <c r="G7" s="3" t="s">
        <v>18</v>
      </c>
      <c r="H7" s="3">
        <v>1</v>
      </c>
      <c r="I7" s="3" t="s">
        <v>19</v>
      </c>
      <c r="J7" s="3" t="s">
        <v>20</v>
      </c>
      <c r="K7" s="4">
        <v>43042</v>
      </c>
      <c r="L7" s="3">
        <v>3</v>
      </c>
      <c r="M7" s="3" t="s">
        <v>25</v>
      </c>
      <c r="N7" s="3">
        <v>10</v>
      </c>
      <c r="O7" s="5">
        <v>1000</v>
      </c>
      <c r="P7" s="3">
        <v>0</v>
      </c>
      <c r="Q7" s="5">
        <v>10000</v>
      </c>
      <c r="R7" s="5">
        <v>1000</v>
      </c>
    </row>
    <row r="8" spans="2:46" ht="20" customHeight="1" x14ac:dyDescent="0.35">
      <c r="B8" s="3">
        <v>3</v>
      </c>
      <c r="C8" s="3">
        <v>1</v>
      </c>
      <c r="D8" s="3" t="s">
        <v>15</v>
      </c>
      <c r="E8" s="3" t="s">
        <v>16</v>
      </c>
      <c r="F8" s="3" t="s">
        <v>17</v>
      </c>
      <c r="G8" s="3" t="s">
        <v>18</v>
      </c>
      <c r="H8" s="3">
        <v>1</v>
      </c>
      <c r="I8" s="3" t="s">
        <v>19</v>
      </c>
      <c r="J8" s="3" t="s">
        <v>20</v>
      </c>
      <c r="K8" s="4">
        <v>43042</v>
      </c>
      <c r="L8" s="3">
        <v>4</v>
      </c>
      <c r="M8" s="3" t="s">
        <v>25</v>
      </c>
      <c r="N8" s="3">
        <v>5</v>
      </c>
      <c r="O8" s="5">
        <v>200</v>
      </c>
      <c r="P8" s="3">
        <v>0</v>
      </c>
      <c r="Q8" s="5">
        <v>1000</v>
      </c>
      <c r="R8" s="5">
        <v>100</v>
      </c>
    </row>
    <row r="9" spans="2:46" ht="20" customHeight="1" x14ac:dyDescent="0.35">
      <c r="B9" s="3">
        <v>4</v>
      </c>
      <c r="C9" s="3">
        <v>1</v>
      </c>
      <c r="D9" s="3" t="s">
        <v>15</v>
      </c>
      <c r="E9" s="3" t="s">
        <v>16</v>
      </c>
      <c r="F9" s="3" t="s">
        <v>17</v>
      </c>
      <c r="G9" s="3" t="s">
        <v>18</v>
      </c>
      <c r="H9" s="3">
        <v>2</v>
      </c>
      <c r="I9" s="3" t="s">
        <v>22</v>
      </c>
      <c r="J9" s="3" t="s">
        <v>23</v>
      </c>
      <c r="K9" s="4">
        <v>43043</v>
      </c>
      <c r="L9" s="3">
        <v>5</v>
      </c>
      <c r="M9" s="3" t="s">
        <v>26</v>
      </c>
      <c r="N9" s="3">
        <v>10</v>
      </c>
      <c r="O9" s="5">
        <v>300</v>
      </c>
      <c r="P9" s="3">
        <v>0</v>
      </c>
      <c r="Q9" s="5">
        <v>3000</v>
      </c>
      <c r="R9" s="5">
        <v>450</v>
      </c>
    </row>
    <row r="10" spans="2:46" ht="20" customHeight="1" x14ac:dyDescent="0.35">
      <c r="B10" s="3">
        <v>5</v>
      </c>
      <c r="C10" s="3">
        <v>1</v>
      </c>
      <c r="D10" s="3" t="s">
        <v>15</v>
      </c>
      <c r="E10" s="3" t="s">
        <v>16</v>
      </c>
      <c r="F10" s="3" t="s">
        <v>17</v>
      </c>
      <c r="G10" s="3" t="s">
        <v>18</v>
      </c>
      <c r="H10" s="3">
        <v>3</v>
      </c>
      <c r="I10" s="3" t="s">
        <v>27</v>
      </c>
      <c r="J10" s="3" t="s">
        <v>20</v>
      </c>
      <c r="K10" s="4">
        <v>43044</v>
      </c>
      <c r="L10" s="3">
        <v>1</v>
      </c>
      <c r="M10" s="3" t="s">
        <v>21</v>
      </c>
      <c r="N10" s="3">
        <v>5</v>
      </c>
      <c r="O10" s="5">
        <v>100</v>
      </c>
      <c r="P10" s="3">
        <v>0.2</v>
      </c>
      <c r="Q10" s="5">
        <v>400</v>
      </c>
      <c r="R10" s="5">
        <v>40</v>
      </c>
      <c r="X10" s="11" t="s">
        <v>49</v>
      </c>
      <c r="Y10" s="12"/>
      <c r="Z10" s="12"/>
      <c r="AA10" s="12"/>
      <c r="AB10" s="12"/>
      <c r="AC10" s="12"/>
      <c r="AP10" s="9" t="s">
        <v>59</v>
      </c>
      <c r="AR10" s="45" t="s">
        <v>60</v>
      </c>
    </row>
    <row r="11" spans="2:46" ht="20" customHeight="1" x14ac:dyDescent="0.35">
      <c r="B11" s="3">
        <v>6</v>
      </c>
      <c r="C11" s="3">
        <v>1</v>
      </c>
      <c r="D11" s="3" t="s">
        <v>15</v>
      </c>
      <c r="E11" s="3" t="s">
        <v>16</v>
      </c>
      <c r="F11" s="3" t="s">
        <v>17</v>
      </c>
      <c r="G11" s="3" t="s">
        <v>18</v>
      </c>
      <c r="H11" s="3">
        <v>2</v>
      </c>
      <c r="I11" s="3" t="s">
        <v>22</v>
      </c>
      <c r="J11" s="3" t="s">
        <v>23</v>
      </c>
      <c r="K11" s="4">
        <v>43045</v>
      </c>
      <c r="L11" s="3">
        <v>2</v>
      </c>
      <c r="M11" s="3" t="s">
        <v>24</v>
      </c>
      <c r="N11" s="3">
        <v>1</v>
      </c>
      <c r="O11" s="5">
        <v>500</v>
      </c>
      <c r="P11" s="3">
        <v>0</v>
      </c>
      <c r="Q11" s="5">
        <v>500</v>
      </c>
      <c r="R11" s="5">
        <v>50</v>
      </c>
      <c r="AQ11" s="42"/>
      <c r="AR11" s="42"/>
      <c r="AS11" s="42"/>
      <c r="AT11" s="42"/>
    </row>
    <row r="12" spans="2:46" ht="20" customHeight="1" x14ac:dyDescent="0.35">
      <c r="B12" s="3">
        <v>7</v>
      </c>
      <c r="C12" s="3">
        <v>2</v>
      </c>
      <c r="D12" s="3" t="s">
        <v>28</v>
      </c>
      <c r="E12" s="3" t="s">
        <v>29</v>
      </c>
      <c r="F12" s="3" t="s">
        <v>30</v>
      </c>
      <c r="G12" s="3" t="s">
        <v>18</v>
      </c>
      <c r="H12" s="3">
        <v>2</v>
      </c>
      <c r="I12" s="3" t="s">
        <v>22</v>
      </c>
      <c r="J12" s="3" t="s">
        <v>23</v>
      </c>
      <c r="K12" s="4">
        <v>43046</v>
      </c>
      <c r="L12" s="3">
        <v>3</v>
      </c>
      <c r="M12" s="3" t="s">
        <v>25</v>
      </c>
      <c r="N12" s="3">
        <v>2</v>
      </c>
      <c r="O12" s="5">
        <v>1000</v>
      </c>
      <c r="P12" s="3">
        <v>0</v>
      </c>
      <c r="Q12" s="5">
        <v>2000</v>
      </c>
      <c r="R12" s="5">
        <v>200</v>
      </c>
      <c r="X12" s="16" t="s">
        <v>48</v>
      </c>
      <c r="Y12" s="15">
        <v>1</v>
      </c>
      <c r="Z12" s="15">
        <v>2</v>
      </c>
      <c r="AA12" s="15">
        <v>3</v>
      </c>
      <c r="AB12" s="15">
        <v>4</v>
      </c>
      <c r="AC12" s="15">
        <v>5</v>
      </c>
      <c r="AH12" s="16" t="s">
        <v>48</v>
      </c>
      <c r="AI12" s="15">
        <v>1</v>
      </c>
      <c r="AJ12" s="15">
        <v>2</v>
      </c>
      <c r="AK12" s="15">
        <v>3</v>
      </c>
      <c r="AL12" s="15">
        <v>4</v>
      </c>
      <c r="AM12" s="15">
        <v>5</v>
      </c>
      <c r="AP12" s="9" t="s">
        <v>61</v>
      </c>
      <c r="AQ12" s="42"/>
      <c r="AR12" s="46" t="s">
        <v>62</v>
      </c>
      <c r="AS12" s="42"/>
      <c r="AT12" s="42"/>
    </row>
    <row r="13" spans="2:46" ht="20" customHeight="1" x14ac:dyDescent="0.35">
      <c r="B13" s="3">
        <v>8</v>
      </c>
      <c r="C13" s="3">
        <v>3</v>
      </c>
      <c r="D13" s="3" t="s">
        <v>31</v>
      </c>
      <c r="E13" s="3" t="s">
        <v>32</v>
      </c>
      <c r="F13" s="3" t="s">
        <v>33</v>
      </c>
      <c r="G13" s="3" t="s">
        <v>18</v>
      </c>
      <c r="H13" s="3">
        <v>3</v>
      </c>
      <c r="I13" s="3" t="s">
        <v>27</v>
      </c>
      <c r="J13" s="3" t="s">
        <v>20</v>
      </c>
      <c r="K13" s="4">
        <v>43047</v>
      </c>
      <c r="L13" s="3">
        <v>4</v>
      </c>
      <c r="M13" s="3" t="s">
        <v>25</v>
      </c>
      <c r="N13" s="3">
        <v>3</v>
      </c>
      <c r="O13" s="5">
        <v>200</v>
      </c>
      <c r="P13" s="3">
        <v>0</v>
      </c>
      <c r="Q13" s="5">
        <v>600</v>
      </c>
      <c r="R13" s="5">
        <v>90</v>
      </c>
      <c r="X13" s="15" t="s">
        <v>15</v>
      </c>
      <c r="Y13" s="13">
        <f>SUMIFS($N$3:$N$20,$G$3:$G$20,"=" &amp; $X$12,$L$3:$L$20,"=" &amp;Y$12,$D$3:$D$20,"=" &amp;$X13)</f>
        <v>25</v>
      </c>
      <c r="Z13" s="13">
        <f t="shared" ref="Z13:AC17" si="4">SUMIFS($N$3:$N$20,$G$3:$G$20,"=" &amp; $X$12,$L$3:$L$20,"=" &amp;Z$12,$D$3:$D$20,"=" &amp;$X13)</f>
        <v>11</v>
      </c>
      <c r="AA13" s="13">
        <f t="shared" si="4"/>
        <v>10</v>
      </c>
      <c r="AB13" s="13">
        <f t="shared" si="4"/>
        <v>5</v>
      </c>
      <c r="AC13" s="13">
        <f t="shared" si="4"/>
        <v>10</v>
      </c>
      <c r="AH13" s="15" t="s">
        <v>15</v>
      </c>
      <c r="AI13" s="47">
        <f>SUMIFS($N$3:$N$20,$G$3:$G$20,"="&amp;$AH$12,$D$3:$D$20,"="&amp;$AH13,$L$3:$L$20,"=" &amp;AI$12)</f>
        <v>25</v>
      </c>
      <c r="AJ13" s="48">
        <f t="shared" ref="AJ13:AM17" si="5">SUMIFS($N$3:$N$20,$G$3:$G$20,"="&amp;$AH$12,$D$3:$D$20,"="&amp;$AH13,$L$3:$L$20,"=" &amp;AJ$12)</f>
        <v>11</v>
      </c>
      <c r="AK13" s="48">
        <f t="shared" si="5"/>
        <v>10</v>
      </c>
      <c r="AL13" s="48">
        <f t="shared" si="5"/>
        <v>5</v>
      </c>
      <c r="AM13" s="13">
        <f t="shared" si="5"/>
        <v>10</v>
      </c>
      <c r="AQ13" s="17"/>
      <c r="AR13" s="42"/>
      <c r="AS13" s="42"/>
      <c r="AT13" s="42"/>
    </row>
    <row r="14" spans="2:46" ht="20" customHeight="1" x14ac:dyDescent="0.35">
      <c r="B14" s="3">
        <v>9</v>
      </c>
      <c r="C14" s="3">
        <v>3</v>
      </c>
      <c r="D14" s="3" t="s">
        <v>31</v>
      </c>
      <c r="E14" s="3" t="s">
        <v>32</v>
      </c>
      <c r="F14" s="3" t="s">
        <v>33</v>
      </c>
      <c r="G14" s="3" t="s">
        <v>18</v>
      </c>
      <c r="H14" s="3">
        <v>3</v>
      </c>
      <c r="I14" s="3" t="s">
        <v>27</v>
      </c>
      <c r="J14" s="3" t="s">
        <v>20</v>
      </c>
      <c r="K14" s="4">
        <v>43048</v>
      </c>
      <c r="L14" s="3">
        <v>5</v>
      </c>
      <c r="M14" s="3" t="s">
        <v>26</v>
      </c>
      <c r="N14" s="3">
        <v>4</v>
      </c>
      <c r="O14" s="5">
        <v>300</v>
      </c>
      <c r="P14" s="3">
        <v>0</v>
      </c>
      <c r="Q14" s="5">
        <v>1200</v>
      </c>
      <c r="R14" s="5">
        <v>120</v>
      </c>
      <c r="X14" s="15" t="s">
        <v>28</v>
      </c>
      <c r="Y14" s="13">
        <f t="shared" ref="Y14:AC17" si="6">SUMIFS($N$3:$N$20,$G$3:$G$20,"=" &amp; $X$12,$L$3:$L$20,"=" &amp;Y$12,$D$3:$D$20,"=" &amp;$X14)</f>
        <v>0</v>
      </c>
      <c r="Z14" s="13">
        <f t="shared" si="4"/>
        <v>0</v>
      </c>
      <c r="AA14" s="13">
        <f t="shared" si="4"/>
        <v>2</v>
      </c>
      <c r="AB14" s="13">
        <f t="shared" si="4"/>
        <v>0</v>
      </c>
      <c r="AC14" s="13">
        <f t="shared" si="4"/>
        <v>0</v>
      </c>
      <c r="AH14" s="15" t="s">
        <v>28</v>
      </c>
      <c r="AI14" s="13">
        <f t="shared" ref="AI14:AM17" si="7">SUMIFS($N$3:$N$20,$G$3:$G$20,"="&amp;$AH$12,$D$3:$D$20,"="&amp;$AH14,$L$3:$L$20,"=" &amp;AI$12)</f>
        <v>0</v>
      </c>
      <c r="AJ14" s="13">
        <f t="shared" si="5"/>
        <v>0</v>
      </c>
      <c r="AK14" s="13">
        <f t="shared" si="5"/>
        <v>2</v>
      </c>
      <c r="AL14" s="13">
        <f t="shared" si="5"/>
        <v>0</v>
      </c>
      <c r="AM14" s="13">
        <f t="shared" si="5"/>
        <v>0</v>
      </c>
      <c r="AQ14" s="17"/>
      <c r="AR14" s="42"/>
      <c r="AS14" s="42"/>
      <c r="AT14" s="42"/>
    </row>
    <row r="15" spans="2:46" ht="20" customHeight="1" x14ac:dyDescent="0.35">
      <c r="B15" s="3">
        <v>9</v>
      </c>
      <c r="C15" s="3">
        <v>3</v>
      </c>
      <c r="D15" s="3" t="s">
        <v>31</v>
      </c>
      <c r="E15" s="3" t="s">
        <v>32</v>
      </c>
      <c r="F15" s="3" t="s">
        <v>33</v>
      </c>
      <c r="G15" s="3" t="s">
        <v>18</v>
      </c>
      <c r="H15" s="3">
        <v>3</v>
      </c>
      <c r="I15" s="3" t="s">
        <v>27</v>
      </c>
      <c r="J15" s="3" t="s">
        <v>20</v>
      </c>
      <c r="K15" s="4">
        <v>43048</v>
      </c>
      <c r="L15" s="3">
        <v>5</v>
      </c>
      <c r="M15" s="3" t="s">
        <v>26</v>
      </c>
      <c r="N15" s="3">
        <v>5</v>
      </c>
      <c r="O15" s="5">
        <v>300</v>
      </c>
      <c r="P15" s="3">
        <v>0</v>
      </c>
      <c r="Q15" s="5">
        <v>1500</v>
      </c>
      <c r="R15" s="5">
        <v>150</v>
      </c>
      <c r="X15" s="15" t="s">
        <v>31</v>
      </c>
      <c r="Y15" s="13">
        <f t="shared" si="6"/>
        <v>0</v>
      </c>
      <c r="Z15" s="13">
        <f t="shared" si="4"/>
        <v>0</v>
      </c>
      <c r="AA15" s="13">
        <f t="shared" si="4"/>
        <v>0</v>
      </c>
      <c r="AB15" s="13">
        <f t="shared" si="4"/>
        <v>3</v>
      </c>
      <c r="AC15" s="13">
        <f t="shared" si="4"/>
        <v>9</v>
      </c>
      <c r="AH15" s="15" t="s">
        <v>31</v>
      </c>
      <c r="AI15" s="13">
        <f t="shared" si="7"/>
        <v>0</v>
      </c>
      <c r="AJ15" s="13">
        <f t="shared" si="5"/>
        <v>0</v>
      </c>
      <c r="AK15" s="13">
        <f t="shared" si="5"/>
        <v>0</v>
      </c>
      <c r="AL15" s="13">
        <f t="shared" si="5"/>
        <v>3</v>
      </c>
      <c r="AM15" s="13">
        <f t="shared" si="5"/>
        <v>9</v>
      </c>
      <c r="AP15" s="9" t="s">
        <v>63</v>
      </c>
      <c r="AR15" s="45" t="s">
        <v>60</v>
      </c>
      <c r="AS15" s="42"/>
      <c r="AT15" s="42"/>
    </row>
    <row r="16" spans="2:46" ht="20" customHeight="1" x14ac:dyDescent="0.35">
      <c r="B16" s="3">
        <v>10</v>
      </c>
      <c r="C16" s="3">
        <v>4</v>
      </c>
      <c r="D16" s="3" t="s">
        <v>34</v>
      </c>
      <c r="E16" s="3" t="s">
        <v>35</v>
      </c>
      <c r="F16" s="3" t="s">
        <v>36</v>
      </c>
      <c r="G16" s="3" t="s">
        <v>18</v>
      </c>
      <c r="H16" s="3">
        <v>3</v>
      </c>
      <c r="I16" s="3" t="s">
        <v>27</v>
      </c>
      <c r="J16" s="3" t="s">
        <v>20</v>
      </c>
      <c r="K16" s="4">
        <v>43049</v>
      </c>
      <c r="L16" s="3">
        <v>4</v>
      </c>
      <c r="M16" s="3" t="s">
        <v>25</v>
      </c>
      <c r="N16" s="3">
        <v>6</v>
      </c>
      <c r="O16" s="5">
        <v>200</v>
      </c>
      <c r="P16" s="3">
        <v>0.3</v>
      </c>
      <c r="Q16" s="5">
        <v>840</v>
      </c>
      <c r="R16" s="5">
        <v>84</v>
      </c>
      <c r="X16" s="15" t="s">
        <v>34</v>
      </c>
      <c r="Y16" s="13">
        <f t="shared" si="6"/>
        <v>0</v>
      </c>
      <c r="Z16" s="13">
        <f t="shared" si="4"/>
        <v>0</v>
      </c>
      <c r="AA16" s="13">
        <f>SUMIFS($N$3:$N$20,$G$3:$G$20,"=" &amp; $X$12,$L$3:$L$20,"=" &amp;AA$12,$D$3:$D$20,"=" &amp;$X16)</f>
        <v>0</v>
      </c>
      <c r="AB16" s="13">
        <f t="shared" si="4"/>
        <v>6</v>
      </c>
      <c r="AC16" s="13">
        <f t="shared" si="4"/>
        <v>0</v>
      </c>
      <c r="AH16" s="15" t="s">
        <v>34</v>
      </c>
      <c r="AI16" s="13">
        <f t="shared" si="7"/>
        <v>0</v>
      </c>
      <c r="AJ16" s="13">
        <f t="shared" si="5"/>
        <v>0</v>
      </c>
      <c r="AK16" s="13">
        <f t="shared" si="5"/>
        <v>0</v>
      </c>
      <c r="AL16" s="13">
        <f t="shared" si="5"/>
        <v>6</v>
      </c>
      <c r="AM16" s="13">
        <f t="shared" si="5"/>
        <v>0</v>
      </c>
      <c r="AQ16" s="17"/>
      <c r="AR16" s="42"/>
      <c r="AS16" s="42"/>
      <c r="AT16" s="42"/>
    </row>
    <row r="17" spans="2:46" ht="20" customHeight="1" x14ac:dyDescent="0.35">
      <c r="B17" s="3">
        <v>11</v>
      </c>
      <c r="C17" s="3">
        <v>5</v>
      </c>
      <c r="D17" s="3" t="s">
        <v>37</v>
      </c>
      <c r="E17" s="3" t="s">
        <v>38</v>
      </c>
      <c r="F17" s="3" t="s">
        <v>39</v>
      </c>
      <c r="G17" s="3" t="s">
        <v>40</v>
      </c>
      <c r="H17" s="3">
        <v>3</v>
      </c>
      <c r="I17" s="3" t="s">
        <v>27</v>
      </c>
      <c r="J17" s="3" t="s">
        <v>20</v>
      </c>
      <c r="K17" s="4">
        <v>43050</v>
      </c>
      <c r="L17" s="3">
        <v>3</v>
      </c>
      <c r="M17" s="3" t="s">
        <v>25</v>
      </c>
      <c r="N17" s="3">
        <v>7</v>
      </c>
      <c r="O17" s="5">
        <v>1000</v>
      </c>
      <c r="P17" s="3">
        <v>0</v>
      </c>
      <c r="Q17" s="5">
        <v>7000</v>
      </c>
      <c r="R17" s="5">
        <v>700</v>
      </c>
      <c r="X17" s="15" t="s">
        <v>37</v>
      </c>
      <c r="Y17" s="13">
        <f t="shared" si="6"/>
        <v>0</v>
      </c>
      <c r="Z17" s="13">
        <f t="shared" si="4"/>
        <v>0</v>
      </c>
      <c r="AA17" s="13">
        <f t="shared" si="4"/>
        <v>0</v>
      </c>
      <c r="AB17" s="13">
        <f t="shared" si="4"/>
        <v>0</v>
      </c>
      <c r="AC17" s="13">
        <f t="shared" si="4"/>
        <v>0</v>
      </c>
      <c r="AH17" s="15" t="s">
        <v>37</v>
      </c>
      <c r="AI17" s="13">
        <f t="shared" si="7"/>
        <v>0</v>
      </c>
      <c r="AJ17" s="13">
        <f t="shared" si="5"/>
        <v>0</v>
      </c>
      <c r="AK17" s="13">
        <f t="shared" si="5"/>
        <v>0</v>
      </c>
      <c r="AL17" s="13">
        <f t="shared" si="5"/>
        <v>0</v>
      </c>
      <c r="AM17" s="13">
        <f t="shared" si="5"/>
        <v>0</v>
      </c>
      <c r="AP17" s="9" t="s">
        <v>64</v>
      </c>
      <c r="AR17" s="46" t="s">
        <v>65</v>
      </c>
      <c r="AS17" s="42"/>
      <c r="AT17" s="42"/>
    </row>
    <row r="18" spans="2:46" ht="20" customHeight="1" x14ac:dyDescent="0.35">
      <c r="B18" s="3">
        <v>12</v>
      </c>
      <c r="C18" s="3">
        <v>5</v>
      </c>
      <c r="D18" s="3" t="s">
        <v>37</v>
      </c>
      <c r="E18" s="3" t="s">
        <v>38</v>
      </c>
      <c r="F18" s="3" t="s">
        <v>39</v>
      </c>
      <c r="G18" s="3" t="s">
        <v>40</v>
      </c>
      <c r="H18" s="3">
        <v>4</v>
      </c>
      <c r="I18" s="3" t="s">
        <v>41</v>
      </c>
      <c r="J18" s="3" t="s">
        <v>23</v>
      </c>
      <c r="K18" s="4">
        <v>43051</v>
      </c>
      <c r="L18" s="3">
        <v>2</v>
      </c>
      <c r="M18" s="3" t="s">
        <v>24</v>
      </c>
      <c r="N18" s="3">
        <v>8</v>
      </c>
      <c r="O18" s="5">
        <v>500</v>
      </c>
      <c r="P18" s="3">
        <v>0</v>
      </c>
      <c r="Q18" s="5">
        <v>4000</v>
      </c>
      <c r="R18" s="5">
        <v>600</v>
      </c>
      <c r="X18"/>
    </row>
    <row r="19" spans="2:46" ht="20" customHeight="1" x14ac:dyDescent="0.35">
      <c r="B19" s="3">
        <v>13</v>
      </c>
      <c r="C19" s="3">
        <v>5</v>
      </c>
      <c r="D19" s="3" t="s">
        <v>37</v>
      </c>
      <c r="E19" s="3" t="s">
        <v>38</v>
      </c>
      <c r="F19" s="3" t="s">
        <v>39</v>
      </c>
      <c r="G19" s="3" t="s">
        <v>40</v>
      </c>
      <c r="H19" s="3">
        <v>4</v>
      </c>
      <c r="I19" s="3" t="s">
        <v>41</v>
      </c>
      <c r="J19" s="3" t="s">
        <v>23</v>
      </c>
      <c r="K19" s="4">
        <v>43052</v>
      </c>
      <c r="L19" s="3">
        <v>1</v>
      </c>
      <c r="M19" s="3" t="s">
        <v>21</v>
      </c>
      <c r="N19" s="3">
        <v>9</v>
      </c>
      <c r="O19" s="5">
        <v>100</v>
      </c>
      <c r="P19" s="3">
        <v>0</v>
      </c>
      <c r="Q19" s="5">
        <v>900</v>
      </c>
      <c r="R19" s="5">
        <v>135</v>
      </c>
      <c r="X19"/>
    </row>
    <row r="20" spans="2:46" ht="20" customHeight="1" x14ac:dyDescent="0.35">
      <c r="B20" s="6">
        <v>13</v>
      </c>
      <c r="C20" s="6">
        <v>5</v>
      </c>
      <c r="D20" s="6" t="s">
        <v>37</v>
      </c>
      <c r="E20" s="6" t="s">
        <v>38</v>
      </c>
      <c r="F20" s="6" t="s">
        <v>39</v>
      </c>
      <c r="G20" s="6" t="s">
        <v>40</v>
      </c>
      <c r="H20" s="6">
        <v>4</v>
      </c>
      <c r="I20" s="6" t="s">
        <v>41</v>
      </c>
      <c r="J20" s="6" t="s">
        <v>23</v>
      </c>
      <c r="K20" s="7">
        <v>43052</v>
      </c>
      <c r="L20" s="6">
        <v>2</v>
      </c>
      <c r="M20" s="6" t="s">
        <v>24</v>
      </c>
      <c r="N20" s="6">
        <v>10</v>
      </c>
      <c r="O20" s="8">
        <v>500</v>
      </c>
      <c r="P20" s="6">
        <v>0.4</v>
      </c>
      <c r="Q20" s="5">
        <v>3000</v>
      </c>
      <c r="R20" s="5">
        <v>450</v>
      </c>
      <c r="X20" s="16" t="s">
        <v>40</v>
      </c>
      <c r="Y20" s="15">
        <v>1</v>
      </c>
      <c r="Z20" s="15">
        <v>2</v>
      </c>
      <c r="AA20" s="15">
        <v>3</v>
      </c>
      <c r="AB20" s="15">
        <v>4</v>
      </c>
      <c r="AC20" s="15">
        <v>5</v>
      </c>
      <c r="AH20" s="16" t="s">
        <v>40</v>
      </c>
      <c r="AI20" s="15">
        <v>1</v>
      </c>
      <c r="AJ20" s="15">
        <v>2</v>
      </c>
      <c r="AK20" s="15">
        <v>3</v>
      </c>
      <c r="AL20" s="15">
        <v>4</v>
      </c>
      <c r="AM20" s="15">
        <v>5</v>
      </c>
    </row>
    <row r="21" spans="2:46" ht="20" customHeight="1" x14ac:dyDescent="0.35">
      <c r="X21" s="15" t="s">
        <v>15</v>
      </c>
      <c r="Y21" s="13">
        <f>SUMIFS($N$3:$N$20,$G$3:$G$20,"=" &amp; $X$20,$L$3:$L$20,"=" &amp;Y$20,$D$3:$D$20,"=" &amp;$X21)</f>
        <v>0</v>
      </c>
      <c r="Z21" s="13">
        <f t="shared" ref="Z21:AC25" si="8">SUMIFS($N$3:$N$20,$G$3:$G$20,"=" &amp; $X$20,$L$3:$L$20,"=" &amp;Z$20,$D$3:$D$20,"=" &amp;$X21)</f>
        <v>0</v>
      </c>
      <c r="AA21" s="13">
        <f t="shared" si="8"/>
        <v>0</v>
      </c>
      <c r="AB21" s="13">
        <f t="shared" si="8"/>
        <v>0</v>
      </c>
      <c r="AC21" s="13">
        <f t="shared" si="8"/>
        <v>0</v>
      </c>
      <c r="AH21" s="15" t="s">
        <v>15</v>
      </c>
      <c r="AI21" s="13">
        <f>SUMIFS($N$3:$N$20,$G$3:$G$20,"="&amp;$AH$20,$D$3:$D$20,"="&amp;$AH21,$L$3:$L$20,"=" &amp;AI$20)</f>
        <v>0</v>
      </c>
      <c r="AJ21" s="13">
        <f t="shared" ref="AJ21:AM25" si="9">SUMIFS($N$3:$N$20,$G$3:$G$20,"="&amp;$AH$20,$D$3:$D$20,"="&amp;$AH21,$L$3:$L$20,"=" &amp;AJ$20)</f>
        <v>0</v>
      </c>
      <c r="AK21" s="13">
        <f t="shared" si="9"/>
        <v>0</v>
      </c>
      <c r="AL21" s="13">
        <f t="shared" si="9"/>
        <v>0</v>
      </c>
      <c r="AM21" s="13">
        <f t="shared" si="9"/>
        <v>0</v>
      </c>
      <c r="AR21" s="2" t="s">
        <v>15</v>
      </c>
      <c r="AS21" s="2" t="s">
        <v>18</v>
      </c>
    </row>
    <row r="22" spans="2:46" ht="20" customHeight="1" x14ac:dyDescent="0.35">
      <c r="X22" s="15" t="s">
        <v>28</v>
      </c>
      <c r="Y22" s="13">
        <f t="shared" ref="Y22:Y25" si="10">SUMIFS($N$3:$N$20,$G$3:$G$20,"=" &amp; $X$20,$L$3:$L$20,"=" &amp;Y$20,$D$3:$D$20,"=" &amp;$X22)</f>
        <v>0</v>
      </c>
      <c r="Z22" s="13">
        <f t="shared" si="8"/>
        <v>0</v>
      </c>
      <c r="AA22" s="13">
        <f t="shared" si="8"/>
        <v>0</v>
      </c>
      <c r="AB22" s="13">
        <f t="shared" si="8"/>
        <v>0</v>
      </c>
      <c r="AC22" s="13">
        <f t="shared" si="8"/>
        <v>0</v>
      </c>
      <c r="AH22" s="15" t="s">
        <v>28</v>
      </c>
      <c r="AI22" s="13">
        <f t="shared" ref="AI22:AM25" si="11">SUMIFS($N$3:$N$20,$G$3:$G$20,"="&amp;$AH$20,$D$3:$D$20,"="&amp;$AH22,$L$3:$L$20,"=" &amp;AI$20)</f>
        <v>0</v>
      </c>
      <c r="AJ22" s="13">
        <f t="shared" si="9"/>
        <v>0</v>
      </c>
      <c r="AK22" s="13">
        <f t="shared" si="9"/>
        <v>0</v>
      </c>
      <c r="AL22" s="13">
        <f t="shared" si="9"/>
        <v>0</v>
      </c>
      <c r="AM22" s="13">
        <f t="shared" si="9"/>
        <v>0</v>
      </c>
      <c r="AR22" s="2">
        <v>1</v>
      </c>
      <c r="AS22" s="2">
        <v>25</v>
      </c>
    </row>
    <row r="23" spans="2:46" ht="20" customHeight="1" x14ac:dyDescent="0.35">
      <c r="X23" s="15" t="s">
        <v>31</v>
      </c>
      <c r="Y23" s="13">
        <f t="shared" si="10"/>
        <v>0</v>
      </c>
      <c r="Z23" s="13">
        <f t="shared" si="8"/>
        <v>0</v>
      </c>
      <c r="AA23" s="13">
        <f t="shared" si="8"/>
        <v>0</v>
      </c>
      <c r="AB23" s="13">
        <f t="shared" si="8"/>
        <v>0</v>
      </c>
      <c r="AC23" s="13">
        <f t="shared" si="8"/>
        <v>0</v>
      </c>
      <c r="AH23" s="15" t="s">
        <v>31</v>
      </c>
      <c r="AI23" s="13">
        <f t="shared" si="11"/>
        <v>0</v>
      </c>
      <c r="AJ23" s="13">
        <f t="shared" si="9"/>
        <v>0</v>
      </c>
      <c r="AK23" s="13">
        <f t="shared" si="9"/>
        <v>0</v>
      </c>
      <c r="AL23" s="13">
        <f t="shared" si="9"/>
        <v>0</v>
      </c>
      <c r="AM23" s="13">
        <f t="shared" si="9"/>
        <v>0</v>
      </c>
    </row>
    <row r="24" spans="2:46" ht="20" customHeight="1" x14ac:dyDescent="0.35">
      <c r="X24" s="15" t="s">
        <v>34</v>
      </c>
      <c r="Y24" s="13">
        <f t="shared" si="10"/>
        <v>0</v>
      </c>
      <c r="Z24" s="13">
        <f t="shared" si="8"/>
        <v>0</v>
      </c>
      <c r="AA24" s="13">
        <f t="shared" si="8"/>
        <v>0</v>
      </c>
      <c r="AB24" s="13">
        <f t="shared" si="8"/>
        <v>0</v>
      </c>
      <c r="AC24" s="13">
        <f t="shared" si="8"/>
        <v>0</v>
      </c>
      <c r="AH24" s="15" t="s">
        <v>34</v>
      </c>
      <c r="AI24" s="13">
        <f t="shared" si="11"/>
        <v>0</v>
      </c>
      <c r="AJ24" s="13">
        <f t="shared" si="9"/>
        <v>0</v>
      </c>
      <c r="AK24" s="13">
        <f t="shared" si="9"/>
        <v>0</v>
      </c>
      <c r="AL24" s="13">
        <f t="shared" si="9"/>
        <v>0</v>
      </c>
      <c r="AM24" s="13">
        <f t="shared" si="9"/>
        <v>0</v>
      </c>
    </row>
    <row r="25" spans="2:46" ht="20" customHeight="1" x14ac:dyDescent="0.35">
      <c r="X25" s="15" t="s">
        <v>37</v>
      </c>
      <c r="Y25" s="13">
        <f t="shared" si="10"/>
        <v>9</v>
      </c>
      <c r="Z25" s="13">
        <f t="shared" si="8"/>
        <v>18</v>
      </c>
      <c r="AA25" s="13">
        <f t="shared" si="8"/>
        <v>7</v>
      </c>
      <c r="AB25" s="13">
        <f t="shared" si="8"/>
        <v>0</v>
      </c>
      <c r="AC25" s="13">
        <f t="shared" si="8"/>
        <v>0</v>
      </c>
      <c r="AH25" s="15" t="s">
        <v>37</v>
      </c>
      <c r="AI25" s="13">
        <f t="shared" si="11"/>
        <v>9</v>
      </c>
      <c r="AJ25" s="13">
        <f t="shared" si="9"/>
        <v>18</v>
      </c>
      <c r="AK25" s="13">
        <f t="shared" si="9"/>
        <v>7</v>
      </c>
      <c r="AL25" s="13">
        <f t="shared" si="9"/>
        <v>0</v>
      </c>
      <c r="AM25" s="13">
        <f t="shared" si="9"/>
        <v>0</v>
      </c>
    </row>
    <row r="26" spans="2:46" ht="20" customHeight="1" x14ac:dyDescent="0.35">
      <c r="X26"/>
    </row>
    <row r="27" spans="2:46" ht="20" customHeight="1" x14ac:dyDescent="0.35">
      <c r="X27"/>
    </row>
    <row r="28" spans="2:46" ht="20" customHeight="1" x14ac:dyDescent="0.35">
      <c r="X28" s="18" t="s">
        <v>50</v>
      </c>
    </row>
    <row r="29" spans="2:46" ht="20" customHeight="1" x14ac:dyDescent="0.35">
      <c r="X29" s="14"/>
      <c r="Y29" s="15">
        <v>1</v>
      </c>
      <c r="Z29" s="15">
        <v>2</v>
      </c>
      <c r="AA29" s="15">
        <v>3</v>
      </c>
      <c r="AB29" s="15">
        <v>4</v>
      </c>
      <c r="AC29" s="15">
        <v>5</v>
      </c>
      <c r="AH29" s="14"/>
      <c r="AI29" s="15">
        <v>1</v>
      </c>
      <c r="AJ29" s="15">
        <v>2</v>
      </c>
      <c r="AK29" s="15">
        <v>3</v>
      </c>
      <c r="AL29" s="15">
        <v>4</v>
      </c>
      <c r="AM29" s="15">
        <v>5</v>
      </c>
    </row>
    <row r="30" spans="2:46" ht="20" customHeight="1" x14ac:dyDescent="0.35">
      <c r="X30" s="15" t="s">
        <v>48</v>
      </c>
      <c r="Y30" s="13">
        <f>SUM(Y13:Y17)</f>
        <v>25</v>
      </c>
      <c r="Z30" s="13">
        <f>SUM(Z13:Z17)</f>
        <v>11</v>
      </c>
      <c r="AA30" s="13">
        <f>SUM(AA13:AA17)</f>
        <v>12</v>
      </c>
      <c r="AB30" s="13">
        <f>SUM(AB13:AB17)</f>
        <v>14</v>
      </c>
      <c r="AC30" s="13">
        <f>SUM(AC13:AC17)</f>
        <v>19</v>
      </c>
      <c r="AH30" s="15" t="s">
        <v>48</v>
      </c>
      <c r="AI30" s="44">
        <f>SUM(AI13:AI17)</f>
        <v>25</v>
      </c>
      <c r="AJ30" s="13">
        <f t="shared" ref="AJ30:AM30" si="12">SUM(AJ13:AJ17)</f>
        <v>11</v>
      </c>
      <c r="AK30" s="13">
        <f t="shared" si="12"/>
        <v>12</v>
      </c>
      <c r="AL30" s="13">
        <f t="shared" si="12"/>
        <v>14</v>
      </c>
      <c r="AM30" s="13">
        <f t="shared" si="12"/>
        <v>19</v>
      </c>
    </row>
    <row r="31" spans="2:46" ht="20" customHeight="1" x14ac:dyDescent="0.35">
      <c r="X31" s="15" t="s">
        <v>40</v>
      </c>
      <c r="Y31" s="13">
        <f>SUM(Y21:Y25)</f>
        <v>9</v>
      </c>
      <c r="Z31" s="13">
        <f>SUM(Z21:Z25)</f>
        <v>18</v>
      </c>
      <c r="AA31" s="13">
        <f>SUM(AA21:AA25)</f>
        <v>7</v>
      </c>
      <c r="AB31" s="13">
        <f>SUM(AB21:AB25)</f>
        <v>0</v>
      </c>
      <c r="AC31" s="13">
        <f>SUM(AC21:AC25)</f>
        <v>0</v>
      </c>
      <c r="AH31" s="15" t="s">
        <v>40</v>
      </c>
      <c r="AI31" s="13">
        <f>SUM(AI21:AI25)</f>
        <v>9</v>
      </c>
      <c r="AJ31" s="13">
        <f t="shared" ref="AJ31:AM31" si="13">SUM(AJ21:AJ25)</f>
        <v>18</v>
      </c>
      <c r="AK31" s="13">
        <f t="shared" si="13"/>
        <v>7</v>
      </c>
      <c r="AL31" s="13">
        <f t="shared" si="13"/>
        <v>0</v>
      </c>
      <c r="AM31" s="13">
        <f t="shared" si="13"/>
        <v>0</v>
      </c>
    </row>
    <row r="32" spans="2:46" ht="20" customHeight="1" x14ac:dyDescent="0.35"/>
    <row r="33" spans="24:37" ht="20" customHeight="1" x14ac:dyDescent="0.35"/>
    <row r="34" spans="24:37" ht="20" customHeight="1" x14ac:dyDescent="0.35"/>
    <row r="35" spans="24:37" ht="20" customHeight="1" x14ac:dyDescent="0.35"/>
    <row r="36" spans="24:37" ht="20" customHeight="1" x14ac:dyDescent="0.35">
      <c r="X36" s="38" t="s">
        <v>51</v>
      </c>
      <c r="Y36" s="39"/>
      <c r="Z36" s="39"/>
      <c r="AA36" s="39"/>
    </row>
    <row r="37" spans="24:37" ht="20" customHeight="1" x14ac:dyDescent="0.35"/>
    <row r="38" spans="24:37" s="34" customFormat="1" ht="15" customHeight="1" x14ac:dyDescent="0.35">
      <c r="X38" s="35" t="s">
        <v>52</v>
      </c>
      <c r="Y38" s="35"/>
      <c r="Z38" s="35"/>
      <c r="AA38" s="36" t="s">
        <v>56</v>
      </c>
      <c r="AC38" s="35" t="s">
        <v>52</v>
      </c>
      <c r="AD38" s="35"/>
      <c r="AE38" s="35"/>
      <c r="AF38" s="36" t="s">
        <v>56</v>
      </c>
      <c r="AJ38" s="43"/>
      <c r="AK38" s="43"/>
    </row>
    <row r="39" spans="24:37" s="34" customFormat="1" ht="15" customHeight="1" x14ac:dyDescent="0.35">
      <c r="X39" s="37" t="s">
        <v>53</v>
      </c>
      <c r="Y39" s="37" t="s">
        <v>54</v>
      </c>
      <c r="Z39" s="37" t="s">
        <v>55</v>
      </c>
      <c r="AA39" s="37" t="s">
        <v>57</v>
      </c>
      <c r="AC39" s="37" t="s">
        <v>53</v>
      </c>
      <c r="AD39" s="37" t="s">
        <v>54</v>
      </c>
      <c r="AE39" s="37" t="s">
        <v>55</v>
      </c>
      <c r="AF39" s="37" t="s">
        <v>57</v>
      </c>
      <c r="AI39" s="10" t="s">
        <v>66</v>
      </c>
      <c r="AJ39" s="42"/>
      <c r="AK39" s="42"/>
    </row>
    <row r="40" spans="24:37" ht="14" customHeight="1" x14ac:dyDescent="0.35">
      <c r="X40" s="2" t="s">
        <v>48</v>
      </c>
      <c r="Y40" s="2" t="s">
        <v>15</v>
      </c>
      <c r="Z40" s="2">
        <v>1</v>
      </c>
      <c r="AA40" s="2" cm="1">
        <f t="array" ref="AA40:AA44">TRANSPOSE(Y13:AC13)</f>
        <v>25</v>
      </c>
      <c r="AC40" s="2">
        <v>1</v>
      </c>
      <c r="AD40" s="2">
        <v>1</v>
      </c>
      <c r="AE40" s="2">
        <v>1</v>
      </c>
      <c r="AF40" s="2">
        <v>25</v>
      </c>
      <c r="AI40" s="10" t="s">
        <v>67</v>
      </c>
      <c r="AJ40" s="42"/>
      <c r="AK40" s="42"/>
    </row>
    <row r="41" spans="24:37" ht="14" customHeight="1" x14ac:dyDescent="0.35">
      <c r="X41" s="2" t="s">
        <v>48</v>
      </c>
      <c r="Y41" s="2" t="s">
        <v>15</v>
      </c>
      <c r="Z41" s="2">
        <v>2</v>
      </c>
      <c r="AA41" s="2">
        <v>11</v>
      </c>
      <c r="AC41" s="2">
        <v>1</v>
      </c>
      <c r="AD41" s="2">
        <v>1</v>
      </c>
      <c r="AE41" s="2">
        <v>2</v>
      </c>
      <c r="AF41" s="2">
        <v>11</v>
      </c>
      <c r="AI41" s="10" t="s">
        <v>68</v>
      </c>
    </row>
    <row r="42" spans="24:37" ht="14" customHeight="1" x14ac:dyDescent="0.35">
      <c r="X42" s="2" t="s">
        <v>48</v>
      </c>
      <c r="Y42" s="2" t="s">
        <v>15</v>
      </c>
      <c r="Z42" s="2">
        <v>3</v>
      </c>
      <c r="AA42" s="2">
        <v>10</v>
      </c>
      <c r="AC42" s="2">
        <v>1</v>
      </c>
      <c r="AD42" s="2">
        <v>1</v>
      </c>
      <c r="AE42" s="2">
        <v>3</v>
      </c>
      <c r="AF42" s="2">
        <v>10</v>
      </c>
    </row>
    <row r="43" spans="24:37" ht="14" customHeight="1" x14ac:dyDescent="0.35">
      <c r="X43" s="2" t="s">
        <v>48</v>
      </c>
      <c r="Y43" s="2" t="s">
        <v>15</v>
      </c>
      <c r="Z43" s="2">
        <v>4</v>
      </c>
      <c r="AA43" s="2">
        <v>5</v>
      </c>
      <c r="AC43" s="2">
        <v>1</v>
      </c>
      <c r="AD43" s="2">
        <v>1</v>
      </c>
      <c r="AE43" s="2">
        <v>4</v>
      </c>
      <c r="AF43" s="2">
        <v>5</v>
      </c>
      <c r="AI43" s="10" t="s">
        <v>69</v>
      </c>
    </row>
    <row r="44" spans="24:37" ht="14" customHeight="1" x14ac:dyDescent="0.35">
      <c r="X44" s="2" t="s">
        <v>48</v>
      </c>
      <c r="Y44" s="2" t="s">
        <v>15</v>
      </c>
      <c r="Z44" s="2">
        <v>5</v>
      </c>
      <c r="AA44" s="2">
        <v>10</v>
      </c>
      <c r="AC44" s="2">
        <v>1</v>
      </c>
      <c r="AD44" s="2">
        <v>1</v>
      </c>
      <c r="AE44" s="2">
        <v>5</v>
      </c>
      <c r="AF44" s="2">
        <v>10</v>
      </c>
    </row>
    <row r="45" spans="24:37" ht="14" customHeight="1" x14ac:dyDescent="0.35">
      <c r="X45" s="2" t="s">
        <v>40</v>
      </c>
      <c r="Y45" s="2" t="s">
        <v>15</v>
      </c>
      <c r="Z45" s="2">
        <v>1</v>
      </c>
      <c r="AA45" s="2">
        <v>0</v>
      </c>
      <c r="AC45" s="2">
        <v>1</v>
      </c>
      <c r="AD45" s="2">
        <v>2</v>
      </c>
      <c r="AE45" s="2">
        <v>3</v>
      </c>
      <c r="AF45" s="2">
        <v>2</v>
      </c>
    </row>
    <row r="46" spans="24:37" ht="14" customHeight="1" x14ac:dyDescent="0.35">
      <c r="X46" s="2" t="s">
        <v>40</v>
      </c>
      <c r="Y46" s="2" t="s">
        <v>15</v>
      </c>
      <c r="Z46" s="2">
        <v>2</v>
      </c>
      <c r="AA46" s="2">
        <v>0</v>
      </c>
      <c r="AC46" s="2">
        <v>1</v>
      </c>
      <c r="AD46" s="2">
        <v>2</v>
      </c>
      <c r="AE46" s="2">
        <v>4</v>
      </c>
      <c r="AF46" s="2">
        <v>3</v>
      </c>
      <c r="AI46" s="9" t="s">
        <v>70</v>
      </c>
    </row>
    <row r="47" spans="24:37" ht="14" customHeight="1" x14ac:dyDescent="0.35">
      <c r="X47" s="2" t="s">
        <v>40</v>
      </c>
      <c r="Y47" s="2" t="s">
        <v>15</v>
      </c>
      <c r="Z47" s="2">
        <v>3</v>
      </c>
      <c r="AA47" s="2">
        <v>0</v>
      </c>
      <c r="AC47" s="2">
        <v>1</v>
      </c>
      <c r="AD47" s="2">
        <v>2</v>
      </c>
      <c r="AE47" s="2">
        <v>5</v>
      </c>
      <c r="AF47" s="2">
        <v>9</v>
      </c>
    </row>
    <row r="48" spans="24:37" ht="14" customHeight="1" x14ac:dyDescent="0.35">
      <c r="X48" s="2" t="s">
        <v>40</v>
      </c>
      <c r="Y48" s="2" t="s">
        <v>15</v>
      </c>
      <c r="Z48" s="2">
        <v>4</v>
      </c>
      <c r="AA48" s="2">
        <v>0</v>
      </c>
      <c r="AC48" s="2">
        <v>1</v>
      </c>
      <c r="AD48" s="2">
        <v>3</v>
      </c>
      <c r="AE48" s="2">
        <v>4</v>
      </c>
      <c r="AF48" s="2">
        <v>6</v>
      </c>
    </row>
    <row r="49" spans="24:41" ht="14" customHeight="1" x14ac:dyDescent="0.35">
      <c r="X49" s="2" t="s">
        <v>40</v>
      </c>
      <c r="Y49" s="2" t="s">
        <v>15</v>
      </c>
      <c r="Z49" s="2">
        <v>5</v>
      </c>
      <c r="AA49" s="2">
        <v>0</v>
      </c>
      <c r="AC49" s="2">
        <v>2</v>
      </c>
      <c r="AD49" s="2">
        <v>4</v>
      </c>
      <c r="AE49" s="2">
        <v>1</v>
      </c>
      <c r="AF49" s="2">
        <v>9</v>
      </c>
      <c r="AI49" s="10" t="s">
        <v>72</v>
      </c>
      <c r="AJ49" s="42"/>
      <c r="AK49" s="42"/>
      <c r="AL49" s="34"/>
      <c r="AM49" s="34"/>
      <c r="AN49" s="34"/>
    </row>
    <row r="50" spans="24:41" ht="14" customHeight="1" x14ac:dyDescent="0.35">
      <c r="X50" s="2" t="s">
        <v>48</v>
      </c>
      <c r="Y50" s="2" t="s">
        <v>28</v>
      </c>
      <c r="Z50" s="2">
        <v>1</v>
      </c>
      <c r="AA50" s="2" cm="1">
        <f t="array" ref="AA50:AA54">TRANSPOSE(Y14:AC14)</f>
        <v>0</v>
      </c>
      <c r="AC50" s="2">
        <v>2</v>
      </c>
      <c r="AD50" s="2">
        <v>4</v>
      </c>
      <c r="AE50" s="2">
        <v>2</v>
      </c>
      <c r="AF50" s="2">
        <v>18</v>
      </c>
      <c r="AI50" s="10" t="s">
        <v>67</v>
      </c>
      <c r="AJ50" s="42"/>
      <c r="AK50" s="42"/>
    </row>
    <row r="51" spans="24:41" ht="14" customHeight="1" x14ac:dyDescent="0.35">
      <c r="X51" s="2" t="s">
        <v>48</v>
      </c>
      <c r="Y51" s="2" t="s">
        <v>28</v>
      </c>
      <c r="Z51" s="2">
        <v>2</v>
      </c>
      <c r="AA51" s="2">
        <v>0</v>
      </c>
      <c r="AC51" s="40">
        <v>2</v>
      </c>
      <c r="AD51" s="40">
        <v>4</v>
      </c>
      <c r="AE51" s="40">
        <v>3</v>
      </c>
      <c r="AF51" s="40">
        <v>7</v>
      </c>
      <c r="AI51" s="10" t="s">
        <v>71</v>
      </c>
    </row>
    <row r="52" spans="24:41" ht="14" customHeight="1" x14ac:dyDescent="0.35">
      <c r="X52" s="2" t="s">
        <v>48</v>
      </c>
      <c r="Y52" s="2" t="s">
        <v>28</v>
      </c>
      <c r="Z52" s="2">
        <v>3</v>
      </c>
      <c r="AA52" s="2">
        <v>2</v>
      </c>
    </row>
    <row r="53" spans="24:41" ht="14" customHeight="1" x14ac:dyDescent="0.35">
      <c r="X53" s="2" t="s">
        <v>48</v>
      </c>
      <c r="Y53" s="2" t="s">
        <v>28</v>
      </c>
      <c r="Z53" s="2">
        <v>4</v>
      </c>
      <c r="AA53" s="2">
        <v>0</v>
      </c>
    </row>
    <row r="54" spans="24:41" ht="14" customHeight="1" x14ac:dyDescent="0.35">
      <c r="X54" s="2" t="s">
        <v>48</v>
      </c>
      <c r="Y54" s="2" t="s">
        <v>28</v>
      </c>
      <c r="Z54" s="2">
        <v>5</v>
      </c>
      <c r="AA54" s="2">
        <v>0</v>
      </c>
    </row>
    <row r="55" spans="24:41" ht="14" customHeight="1" x14ac:dyDescent="0.35">
      <c r="X55" s="2" t="s">
        <v>40</v>
      </c>
      <c r="Y55" s="2" t="s">
        <v>28</v>
      </c>
      <c r="Z55" s="2">
        <v>1</v>
      </c>
      <c r="AA55" s="2">
        <v>0</v>
      </c>
    </row>
    <row r="56" spans="24:41" ht="14" customHeight="1" x14ac:dyDescent="0.35">
      <c r="X56" s="2" t="s">
        <v>40</v>
      </c>
      <c r="Y56" s="2" t="s">
        <v>28</v>
      </c>
      <c r="Z56" s="2">
        <v>2</v>
      </c>
      <c r="AA56" s="2">
        <v>0</v>
      </c>
      <c r="AD56" s="9" t="s">
        <v>73</v>
      </c>
    </row>
    <row r="57" spans="24:41" ht="14" customHeight="1" x14ac:dyDescent="0.35">
      <c r="X57" s="2" t="s">
        <v>40</v>
      </c>
      <c r="Y57" s="2" t="s">
        <v>28</v>
      </c>
      <c r="Z57" s="2">
        <v>3</v>
      </c>
      <c r="AA57" s="2">
        <v>0</v>
      </c>
    </row>
    <row r="58" spans="24:41" ht="14" customHeight="1" x14ac:dyDescent="0.35">
      <c r="X58" s="2" t="s">
        <v>40</v>
      </c>
      <c r="Y58" s="2" t="s">
        <v>28</v>
      </c>
      <c r="Z58" s="2">
        <v>4</v>
      </c>
      <c r="AA58" s="2">
        <v>0</v>
      </c>
    </row>
    <row r="59" spans="24:41" ht="14" customHeight="1" x14ac:dyDescent="0.35">
      <c r="X59" s="2" t="s">
        <v>40</v>
      </c>
      <c r="Y59" s="2" t="s">
        <v>28</v>
      </c>
      <c r="Z59" s="2">
        <v>5</v>
      </c>
      <c r="AA59" s="2">
        <v>0</v>
      </c>
      <c r="AD59" s="34" t="s">
        <v>58</v>
      </c>
      <c r="AG59" s="34" t="s">
        <v>76</v>
      </c>
      <c r="AJ59" s="34" t="s">
        <v>77</v>
      </c>
      <c r="AM59" s="34" t="s">
        <v>83</v>
      </c>
    </row>
    <row r="60" spans="24:41" ht="14" customHeight="1" x14ac:dyDescent="0.35">
      <c r="X60" s="2" t="s">
        <v>48</v>
      </c>
      <c r="Y60" s="2" t="s">
        <v>31</v>
      </c>
      <c r="Z60" s="2">
        <v>1</v>
      </c>
      <c r="AA60" s="2" cm="1">
        <f t="array" ref="AA60:AA64">TRANSPOSE(Y15:AC15)</f>
        <v>0</v>
      </c>
    </row>
    <row r="61" spans="24:41" ht="14" customHeight="1" x14ac:dyDescent="0.35">
      <c r="X61" s="2" t="s">
        <v>48</v>
      </c>
      <c r="Y61" s="2" t="s">
        <v>31</v>
      </c>
      <c r="Z61" s="2">
        <v>2</v>
      </c>
      <c r="AA61" s="2">
        <v>0</v>
      </c>
      <c r="AD61" s="49" t="s">
        <v>74</v>
      </c>
      <c r="AE61" s="49" t="s">
        <v>75</v>
      </c>
      <c r="AG61" s="49" t="s">
        <v>74</v>
      </c>
      <c r="AH61" s="49" t="s">
        <v>75</v>
      </c>
      <c r="AJ61" s="49" t="s">
        <v>74</v>
      </c>
      <c r="AK61" s="49" t="s">
        <v>75</v>
      </c>
      <c r="AM61" s="49" t="s">
        <v>0</v>
      </c>
      <c r="AN61" s="49" t="s">
        <v>84</v>
      </c>
      <c r="AO61" s="49" t="s">
        <v>85</v>
      </c>
    </row>
    <row r="62" spans="24:41" ht="14" customHeight="1" x14ac:dyDescent="0.35">
      <c r="X62" s="2" t="s">
        <v>48</v>
      </c>
      <c r="Y62" s="2" t="s">
        <v>31</v>
      </c>
      <c r="Z62" s="2">
        <v>3</v>
      </c>
      <c r="AA62" s="2">
        <v>0</v>
      </c>
      <c r="AD62" s="2">
        <v>1</v>
      </c>
      <c r="AE62" s="2" t="s">
        <v>18</v>
      </c>
      <c r="AG62" s="2">
        <v>1</v>
      </c>
      <c r="AH62" s="2" t="s">
        <v>15</v>
      </c>
      <c r="AJ62" s="2">
        <v>1</v>
      </c>
      <c r="AK62" s="2" t="s">
        <v>78</v>
      </c>
      <c r="AM62" s="2">
        <v>1</v>
      </c>
      <c r="AN62" s="2">
        <v>2000</v>
      </c>
      <c r="AO62" s="2">
        <v>1</v>
      </c>
    </row>
    <row r="63" spans="24:41" ht="14" customHeight="1" x14ac:dyDescent="0.35">
      <c r="X63" s="2" t="s">
        <v>48</v>
      </c>
      <c r="Y63" s="2" t="s">
        <v>31</v>
      </c>
      <c r="Z63" s="2">
        <v>4</v>
      </c>
      <c r="AA63" s="2">
        <v>3</v>
      </c>
      <c r="AD63" s="40">
        <v>2</v>
      </c>
      <c r="AE63" s="40" t="s">
        <v>40</v>
      </c>
      <c r="AG63" s="41">
        <v>2</v>
      </c>
      <c r="AH63" s="41" t="s">
        <v>28</v>
      </c>
      <c r="AJ63" s="41">
        <v>2</v>
      </c>
      <c r="AK63" s="41" t="s">
        <v>79</v>
      </c>
      <c r="AM63" s="2">
        <v>2</v>
      </c>
      <c r="AN63" s="2">
        <v>2000</v>
      </c>
      <c r="AO63" s="2">
        <v>2</v>
      </c>
    </row>
    <row r="64" spans="24:41" ht="14" customHeight="1" x14ac:dyDescent="0.35">
      <c r="X64" s="2" t="s">
        <v>48</v>
      </c>
      <c r="Y64" s="2" t="s">
        <v>31</v>
      </c>
      <c r="Z64" s="2">
        <v>5</v>
      </c>
      <c r="AA64" s="2">
        <v>9</v>
      </c>
      <c r="AG64" s="2">
        <v>3</v>
      </c>
      <c r="AH64" s="2" t="s">
        <v>31</v>
      </c>
      <c r="AJ64" s="2">
        <v>3</v>
      </c>
      <c r="AK64" s="2" t="s">
        <v>80</v>
      </c>
      <c r="AM64" s="2">
        <v>3</v>
      </c>
      <c r="AN64" s="2">
        <v>2000</v>
      </c>
      <c r="AO64" s="2">
        <v>3</v>
      </c>
    </row>
    <row r="65" spans="24:41" ht="14" customHeight="1" x14ac:dyDescent="0.35">
      <c r="X65" s="2" t="s">
        <v>40</v>
      </c>
      <c r="Y65" s="2" t="s">
        <v>31</v>
      </c>
      <c r="Z65" s="2">
        <v>1</v>
      </c>
      <c r="AA65" s="2">
        <v>0</v>
      </c>
      <c r="AG65" s="2">
        <v>4</v>
      </c>
      <c r="AH65" s="2" t="s">
        <v>34</v>
      </c>
      <c r="AJ65" s="2">
        <v>4</v>
      </c>
      <c r="AK65" s="2" t="s">
        <v>81</v>
      </c>
      <c r="AM65" s="2">
        <v>4</v>
      </c>
      <c r="AN65" s="2" t="s">
        <v>86</v>
      </c>
    </row>
    <row r="66" spans="24:41" ht="14" customHeight="1" x14ac:dyDescent="0.35">
      <c r="X66" s="2" t="s">
        <v>40</v>
      </c>
      <c r="Y66" s="2" t="s">
        <v>31</v>
      </c>
      <c r="Z66" s="2">
        <v>2</v>
      </c>
      <c r="AA66" s="2">
        <v>0</v>
      </c>
      <c r="AG66" s="40">
        <v>5</v>
      </c>
      <c r="AH66" s="40" t="s">
        <v>37</v>
      </c>
      <c r="AJ66" s="40">
        <v>5</v>
      </c>
      <c r="AK66" s="40" t="s">
        <v>82</v>
      </c>
      <c r="AM66" s="2">
        <v>5</v>
      </c>
    </row>
    <row r="67" spans="24:41" ht="14" customHeight="1" x14ac:dyDescent="0.35">
      <c r="X67" s="2" t="s">
        <v>40</v>
      </c>
      <c r="Y67" s="2" t="s">
        <v>31</v>
      </c>
      <c r="Z67" s="2">
        <v>3</v>
      </c>
      <c r="AA67" s="2">
        <v>0</v>
      </c>
      <c r="AG67"/>
      <c r="AH67"/>
      <c r="AM67" s="2">
        <v>6</v>
      </c>
    </row>
    <row r="68" spans="24:41" ht="14" customHeight="1" x14ac:dyDescent="0.35">
      <c r="X68" s="2" t="s">
        <v>40</v>
      </c>
      <c r="Y68" s="2" t="s">
        <v>31</v>
      </c>
      <c r="Z68" s="2">
        <v>4</v>
      </c>
      <c r="AA68" s="2">
        <v>0</v>
      </c>
      <c r="AG68"/>
      <c r="AH68"/>
      <c r="AM68" s="2" t="s">
        <v>86</v>
      </c>
    </row>
    <row r="69" spans="24:41" ht="14" customHeight="1" x14ac:dyDescent="0.35">
      <c r="X69" s="2" t="s">
        <v>40</v>
      </c>
      <c r="Y69" s="2" t="s">
        <v>31</v>
      </c>
      <c r="Z69" s="2">
        <v>5</v>
      </c>
      <c r="AA69" s="2">
        <v>0</v>
      </c>
      <c r="AG69"/>
      <c r="AH69"/>
      <c r="AM69" s="2">
        <v>12</v>
      </c>
      <c r="AN69" s="2">
        <v>2000</v>
      </c>
      <c r="AO69" s="2">
        <v>12</v>
      </c>
    </row>
    <row r="70" spans="24:41" ht="14" customHeight="1" x14ac:dyDescent="0.35">
      <c r="X70" s="2" t="s">
        <v>48</v>
      </c>
      <c r="Y70" s="2" t="s">
        <v>34</v>
      </c>
      <c r="Z70" s="2">
        <v>1</v>
      </c>
      <c r="AA70" s="2" cm="1">
        <f t="array" ref="AA70:AA74">TRANSPOSE(Y16:AC16)</f>
        <v>0</v>
      </c>
      <c r="AG70"/>
      <c r="AH70"/>
      <c r="AM70" s="2" t="s">
        <v>86</v>
      </c>
    </row>
    <row r="71" spans="24:41" ht="14" customHeight="1" x14ac:dyDescent="0.35">
      <c r="X71" s="2" t="s">
        <v>48</v>
      </c>
      <c r="Y71" s="2" t="s">
        <v>34</v>
      </c>
      <c r="Z71" s="2">
        <v>2</v>
      </c>
      <c r="AA71" s="2">
        <v>0</v>
      </c>
      <c r="AG71"/>
      <c r="AH71"/>
      <c r="AM71" s="40">
        <v>24</v>
      </c>
      <c r="AN71" s="40">
        <v>2001</v>
      </c>
      <c r="AO71" s="40">
        <v>12</v>
      </c>
    </row>
    <row r="72" spans="24:41" ht="14" customHeight="1" x14ac:dyDescent="0.35">
      <c r="X72" s="2" t="s">
        <v>48</v>
      </c>
      <c r="Y72" s="2" t="s">
        <v>34</v>
      </c>
      <c r="Z72" s="2">
        <v>3</v>
      </c>
      <c r="AA72" s="2">
        <v>0</v>
      </c>
      <c r="AG72"/>
      <c r="AH72"/>
    </row>
    <row r="73" spans="24:41" ht="14" customHeight="1" x14ac:dyDescent="0.35">
      <c r="X73" s="2" t="s">
        <v>48</v>
      </c>
      <c r="Y73" s="2" t="s">
        <v>34</v>
      </c>
      <c r="Z73" s="2">
        <v>4</v>
      </c>
      <c r="AA73" s="2">
        <v>6</v>
      </c>
      <c r="AG73"/>
      <c r="AH73"/>
    </row>
    <row r="74" spans="24:41" ht="14" customHeight="1" x14ac:dyDescent="0.35">
      <c r="X74" s="2" t="s">
        <v>48</v>
      </c>
      <c r="Y74" s="2" t="s">
        <v>34</v>
      </c>
      <c r="Z74" s="2">
        <v>5</v>
      </c>
      <c r="AA74" s="2">
        <v>0</v>
      </c>
    </row>
    <row r="75" spans="24:41" ht="14" customHeight="1" x14ac:dyDescent="0.35">
      <c r="X75" s="2" t="s">
        <v>40</v>
      </c>
      <c r="Y75" s="2" t="s">
        <v>34</v>
      </c>
      <c r="Z75" s="2">
        <v>1</v>
      </c>
      <c r="AA75" s="2">
        <v>0</v>
      </c>
    </row>
    <row r="76" spans="24:41" ht="14" customHeight="1" x14ac:dyDescent="0.35">
      <c r="X76" s="2" t="s">
        <v>40</v>
      </c>
      <c r="Y76" s="2" t="s">
        <v>34</v>
      </c>
      <c r="Z76" s="2">
        <v>2</v>
      </c>
      <c r="AA76" s="2">
        <v>0</v>
      </c>
    </row>
    <row r="77" spans="24:41" ht="14" customHeight="1" x14ac:dyDescent="0.35">
      <c r="X77" s="2" t="s">
        <v>40</v>
      </c>
      <c r="Y77" s="2" t="s">
        <v>34</v>
      </c>
      <c r="Z77" s="2">
        <v>3</v>
      </c>
      <c r="AA77" s="2">
        <v>0</v>
      </c>
    </row>
    <row r="78" spans="24:41" ht="14" customHeight="1" x14ac:dyDescent="0.35">
      <c r="X78" s="2" t="s">
        <v>40</v>
      </c>
      <c r="Y78" s="2" t="s">
        <v>34</v>
      </c>
      <c r="Z78" s="2">
        <v>4</v>
      </c>
      <c r="AA78" s="2">
        <v>0</v>
      </c>
    </row>
    <row r="79" spans="24:41" ht="14" customHeight="1" x14ac:dyDescent="0.35">
      <c r="X79" s="2" t="s">
        <v>40</v>
      </c>
      <c r="Y79" s="2" t="s">
        <v>34</v>
      </c>
      <c r="Z79" s="2">
        <v>5</v>
      </c>
      <c r="AA79" s="2">
        <v>0</v>
      </c>
    </row>
    <row r="80" spans="24:41" ht="14" customHeight="1" x14ac:dyDescent="0.35">
      <c r="X80" s="2" t="s">
        <v>48</v>
      </c>
      <c r="Y80" s="2" t="s">
        <v>37</v>
      </c>
      <c r="Z80" s="2">
        <v>1</v>
      </c>
      <c r="AA80" s="2">
        <v>0</v>
      </c>
    </row>
    <row r="81" spans="24:27" ht="14" customHeight="1" x14ac:dyDescent="0.35">
      <c r="X81" s="2" t="s">
        <v>48</v>
      </c>
      <c r="Y81" s="2" t="s">
        <v>37</v>
      </c>
      <c r="Z81" s="2">
        <v>2</v>
      </c>
      <c r="AA81" s="2">
        <v>0</v>
      </c>
    </row>
    <row r="82" spans="24:27" ht="14" customHeight="1" x14ac:dyDescent="0.35">
      <c r="X82" s="2" t="s">
        <v>48</v>
      </c>
      <c r="Y82" s="2" t="s">
        <v>37</v>
      </c>
      <c r="Z82" s="2">
        <v>3</v>
      </c>
      <c r="AA82" s="2">
        <v>0</v>
      </c>
    </row>
    <row r="83" spans="24:27" ht="14" customHeight="1" x14ac:dyDescent="0.35">
      <c r="X83" s="2" t="s">
        <v>48</v>
      </c>
      <c r="Y83" s="2" t="s">
        <v>37</v>
      </c>
      <c r="Z83" s="2">
        <v>4</v>
      </c>
      <c r="AA83" s="2">
        <v>0</v>
      </c>
    </row>
    <row r="84" spans="24:27" ht="14" customHeight="1" x14ac:dyDescent="0.35">
      <c r="X84" s="2" t="s">
        <v>48</v>
      </c>
      <c r="Y84" s="2" t="s">
        <v>37</v>
      </c>
      <c r="Z84" s="2">
        <v>5</v>
      </c>
      <c r="AA84" s="2">
        <v>0</v>
      </c>
    </row>
    <row r="85" spans="24:27" ht="14" customHeight="1" x14ac:dyDescent="0.35">
      <c r="X85" s="2" t="s">
        <v>40</v>
      </c>
      <c r="Y85" s="2" t="s">
        <v>37</v>
      </c>
      <c r="Z85" s="2">
        <v>1</v>
      </c>
      <c r="AA85" s="2" cm="1">
        <f t="array" ref="AA85:AA89">TRANSPOSE(Y25:AC25)</f>
        <v>9</v>
      </c>
    </row>
    <row r="86" spans="24:27" ht="14" customHeight="1" x14ac:dyDescent="0.35">
      <c r="X86" s="2" t="s">
        <v>40</v>
      </c>
      <c r="Y86" s="2" t="s">
        <v>37</v>
      </c>
      <c r="Z86" s="2">
        <v>2</v>
      </c>
      <c r="AA86" s="2">
        <v>18</v>
      </c>
    </row>
    <row r="87" spans="24:27" ht="14" customHeight="1" x14ac:dyDescent="0.35">
      <c r="X87" s="2" t="s">
        <v>40</v>
      </c>
      <c r="Y87" s="2" t="s">
        <v>37</v>
      </c>
      <c r="Z87" s="2">
        <v>3</v>
      </c>
      <c r="AA87" s="2">
        <v>7</v>
      </c>
    </row>
    <row r="88" spans="24:27" ht="14" customHeight="1" x14ac:dyDescent="0.35">
      <c r="X88" s="2" t="s">
        <v>40</v>
      </c>
      <c r="Y88" s="2" t="s">
        <v>37</v>
      </c>
      <c r="Z88" s="2">
        <v>4</v>
      </c>
      <c r="AA88" s="2">
        <v>0</v>
      </c>
    </row>
    <row r="89" spans="24:27" ht="14" customHeight="1" x14ac:dyDescent="0.35">
      <c r="X89" s="40" t="s">
        <v>40</v>
      </c>
      <c r="Y89" s="40" t="s">
        <v>37</v>
      </c>
      <c r="Z89" s="40">
        <v>5</v>
      </c>
      <c r="AA89" s="40">
        <v>0</v>
      </c>
    </row>
  </sheetData>
  <mergeCells count="2">
    <mergeCell ref="X38:Z38"/>
    <mergeCell ref="AC38:AE38"/>
  </mergeCells>
  <conditionalFormatting sqref="X40 X41:AA49">
    <cfRule type="expression" dxfId="5" priority="6" stopIfTrue="1">
      <formula>$AA40=0</formula>
    </cfRule>
  </conditionalFormatting>
  <conditionalFormatting sqref="Y40:AA40">
    <cfRule type="expression" dxfId="4" priority="5" stopIfTrue="1">
      <formula>$AA40=0</formula>
    </cfRule>
  </conditionalFormatting>
  <conditionalFormatting sqref="X50:X51">
    <cfRule type="expression" dxfId="3" priority="4" stopIfTrue="1">
      <formula>$AA50=0</formula>
    </cfRule>
  </conditionalFormatting>
  <conditionalFormatting sqref="Y50:AA51">
    <cfRule type="expression" dxfId="2" priority="3" stopIfTrue="1">
      <formula>$AA50=0</formula>
    </cfRule>
  </conditionalFormatting>
  <conditionalFormatting sqref="X52:X89">
    <cfRule type="expression" dxfId="1" priority="2" stopIfTrue="1">
      <formula>$AA52=0</formula>
    </cfRule>
  </conditionalFormatting>
  <conditionalFormatting sqref="Y52:AA89">
    <cfRule type="expression" dxfId="0" priority="1" stopIfTrue="1">
      <formula>$AA52=0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TABELLONE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Zammori</dc:creator>
  <cp:lastModifiedBy>Francesco Zammori</cp:lastModifiedBy>
  <dcterms:created xsi:type="dcterms:W3CDTF">2017-11-26T17:38:20Z</dcterms:created>
  <dcterms:modified xsi:type="dcterms:W3CDTF">2022-11-26T18:04:11Z</dcterms:modified>
</cp:coreProperties>
</file>